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JURAJ\2023\ŠKOLSKI ODBOR ZA I. REBALANS\"/>
    </mc:Choice>
  </mc:AlternateContent>
  <xr:revisionPtr revIDLastSave="0" documentId="13_ncr:1_{34F501BD-C9A3-49D7-A837-8A4B3E5A70DA}" xr6:coauthVersionLast="37" xr6:coauthVersionMax="37" xr10:uidLastSave="{00000000-0000-0000-0000-000000000000}"/>
  <bookViews>
    <workbookView xWindow="0" yWindow="0" windowWidth="28800" windowHeight="11625" activeTab="2" xr2:uid="{00000000-000D-0000-FFFF-FFFF00000000}"/>
  </bookViews>
  <sheets>
    <sheet name="POSEBNI DIO" sheetId="1" r:id="rId1"/>
    <sheet name="RAČUN PRIHODA I RASHODA" sheetId="2" r:id="rId2"/>
    <sheet name="SAŽETAK" sheetId="3" r:id="rId3"/>
    <sheet name="PRENESENI VIŠAK-MANJAK" sheetId="4" r:id="rId4"/>
    <sheet name="RASHODI - FUNKCIJSKA KLASIF." sheetId="5" r:id="rId5"/>
    <sheet name="List4" sheetId="6" r:id="rId6"/>
  </sheets>
  <calcPr calcId="179021"/>
</workbook>
</file>

<file path=xl/calcChain.xml><?xml version="1.0" encoding="utf-8"?>
<calcChain xmlns="http://schemas.openxmlformats.org/spreadsheetml/2006/main">
  <c r="C9" i="5" l="1"/>
  <c r="C8" i="5" s="1"/>
  <c r="C6" i="5" s="1"/>
  <c r="C10" i="5"/>
  <c r="B8" i="5"/>
  <c r="B6" i="5" s="1"/>
  <c r="D8" i="5"/>
  <c r="D6" i="5" s="1"/>
  <c r="G8" i="4"/>
  <c r="E13" i="4"/>
  <c r="E8" i="4"/>
  <c r="F8" i="4"/>
  <c r="F13" i="4" s="1"/>
  <c r="G16" i="3"/>
  <c r="G15" i="3"/>
  <c r="G12" i="3"/>
  <c r="F64" i="2"/>
  <c r="F63" i="2"/>
  <c r="F62" i="2"/>
  <c r="F61" i="2"/>
  <c r="F60" i="2"/>
  <c r="F56" i="2"/>
  <c r="F49" i="2"/>
  <c r="F46" i="2"/>
  <c r="F44" i="2"/>
  <c r="F43" i="2"/>
  <c r="F42" i="2"/>
  <c r="F41" i="2"/>
  <c r="F39" i="2"/>
  <c r="F34" i="2"/>
  <c r="F31" i="2"/>
  <c r="G42" i="3"/>
  <c r="F42" i="3"/>
  <c r="F6" i="4" l="1"/>
  <c r="G6" i="4" s="1"/>
  <c r="G13" i="4" s="1"/>
  <c r="H34" i="3"/>
  <c r="G34" i="3"/>
  <c r="F34" i="3"/>
  <c r="H25" i="3"/>
  <c r="G25" i="3"/>
  <c r="F25" i="3"/>
  <c r="H14" i="3"/>
  <c r="H41" i="3" s="1"/>
  <c r="G14" i="3"/>
  <c r="H11" i="3"/>
  <c r="G11" i="3"/>
  <c r="F14" i="3"/>
  <c r="F11" i="3"/>
  <c r="F17" i="3" l="1"/>
  <c r="H40" i="3"/>
  <c r="H42" i="3" s="1"/>
  <c r="H17" i="3"/>
  <c r="G17" i="3"/>
  <c r="G58" i="2" l="1"/>
  <c r="F58" i="2" s="1"/>
  <c r="G59" i="2"/>
  <c r="G53" i="2"/>
  <c r="G48" i="2"/>
  <c r="G38" i="2"/>
  <c r="F38" i="2" s="1"/>
  <c r="G30" i="2"/>
  <c r="F30" i="2" s="1"/>
  <c r="G8" i="2"/>
  <c r="G19" i="2"/>
  <c r="G24" i="2"/>
  <c r="F24" i="2"/>
  <c r="F8" i="2" s="1"/>
  <c r="E59" i="2"/>
  <c r="E58" i="2" s="1"/>
  <c r="E53" i="2"/>
  <c r="E51" i="2"/>
  <c r="E48" i="2"/>
  <c r="E38" i="2"/>
  <c r="E30" i="2"/>
  <c r="E24" i="2"/>
  <c r="E19" i="2"/>
  <c r="E16" i="2"/>
  <c r="E13" i="2"/>
  <c r="E11" i="2"/>
  <c r="E9" i="2"/>
  <c r="E8" i="2" s="1"/>
  <c r="F53" i="2" l="1"/>
  <c r="F59" i="2"/>
  <c r="E29" i="2"/>
  <c r="G29" i="2"/>
  <c r="F29" i="2" s="1"/>
</calcChain>
</file>

<file path=xl/sharedStrings.xml><?xml version="1.0" encoding="utf-8"?>
<sst xmlns="http://schemas.openxmlformats.org/spreadsheetml/2006/main" count="412" uniqueCount="152">
  <si>
    <t/>
  </si>
  <si>
    <t>POSEBNI DIO</t>
  </si>
  <si>
    <t>BROJ KONTA</t>
  </si>
  <si>
    <t>VRSTA RASHODA / IZDATAKA</t>
  </si>
  <si>
    <t>PLANIRANO</t>
  </si>
  <si>
    <t>PROMJENA IZNOS</t>
  </si>
  <si>
    <t>PROMJENA (%)</t>
  </si>
  <si>
    <t>NOVI IZNOS</t>
  </si>
  <si>
    <t>SVEUKUPNO RASHODI / IZDACI</t>
  </si>
  <si>
    <t>Korisnik  006</t>
  </si>
  <si>
    <t>OSNOVNA ŠKOLA MILANA LANGA BREGANA</t>
  </si>
  <si>
    <t>Program 4070</t>
  </si>
  <si>
    <t>DECENTRALIZIRANE FUNKCIJE</t>
  </si>
  <si>
    <t>Aktivnost A407001</t>
  </si>
  <si>
    <t>Materijalni rashodi</t>
  </si>
  <si>
    <t>Izvor  1.1.</t>
  </si>
  <si>
    <t>GRAD SAMOBOR-  Opći prihodi i  primici</t>
  </si>
  <si>
    <t>3</t>
  </si>
  <si>
    <t>Rashodi poslovanja</t>
  </si>
  <si>
    <t>32</t>
  </si>
  <si>
    <t>37</t>
  </si>
  <si>
    <t>Naknade građanima i kućanstvima na temelju osiguranja i druge naknade</t>
  </si>
  <si>
    <t>Izvor  2.9.</t>
  </si>
  <si>
    <t>OSNOVNE ŠKOLE - VLASTITI PRIHODI</t>
  </si>
  <si>
    <t>Izvor  3.1.</t>
  </si>
  <si>
    <t>GRAD SAMOBOR-POSEBNE NAMJENE</t>
  </si>
  <si>
    <t>34</t>
  </si>
  <si>
    <t>Financijski rashodi</t>
  </si>
  <si>
    <t>Izvor  4.9.</t>
  </si>
  <si>
    <t>OSNOVNE ŠKOLE - PRIHODI OD POMOĆI</t>
  </si>
  <si>
    <t>Aktivnost A407014</t>
  </si>
  <si>
    <t>Rashodi za zaposlene - OŠ Milana Langa</t>
  </si>
  <si>
    <t>31</t>
  </si>
  <si>
    <t>Rashodi za zaposlene</t>
  </si>
  <si>
    <t>Kapitalni projekt K407001</t>
  </si>
  <si>
    <t>Ulaganja na materijalnoj imovini</t>
  </si>
  <si>
    <t>4</t>
  </si>
  <si>
    <t>Rashodi za nabavu nefinancijske imovine</t>
  </si>
  <si>
    <t>42</t>
  </si>
  <si>
    <t>Rashodi za nabavu proizvedene dugotrajne imovine</t>
  </si>
  <si>
    <t>Izvor  3.9.</t>
  </si>
  <si>
    <t>OSNOVNE ŠKOLE - POSEBNE NAMJENE</t>
  </si>
  <si>
    <t>Program 4071</t>
  </si>
  <si>
    <t>DODATNE POTREBE U OSNOVNOM ŠKOLSTVU</t>
  </si>
  <si>
    <t>Aktivnost A407101</t>
  </si>
  <si>
    <t>Izborna nastava i ostale izvannastavne aktivnosti</t>
  </si>
  <si>
    <t>36</t>
  </si>
  <si>
    <t>Pomoći dane u inozemstvo i unutar općeg proračuna</t>
  </si>
  <si>
    <t>Izvor  5.8.</t>
  </si>
  <si>
    <t>OSNOVNE ŠKOLE - PRIHODI OD DONACIJA</t>
  </si>
  <si>
    <t>Aktivnost A407103</t>
  </si>
  <si>
    <t>Produženi boravak i školska prehrana</t>
  </si>
  <si>
    <t>Aktivnost A407104</t>
  </si>
  <si>
    <t>Ostali programi u osnovnom obrazovanju</t>
  </si>
  <si>
    <t>Tekući projekt T407106</t>
  </si>
  <si>
    <t>Školska shema</t>
  </si>
  <si>
    <t>Izvor  4.1.</t>
  </si>
  <si>
    <t>GRAD SAMOBOR- POMOĆI</t>
  </si>
  <si>
    <t>Tekući projekt T407116</t>
  </si>
  <si>
    <t>Pomoćnici u nastavi financirani iz Proračuna Grada</t>
  </si>
  <si>
    <t>Tekući projekt T407141</t>
  </si>
  <si>
    <t>Vjetar u leđa - faza V - OŠ M. Langa</t>
  </si>
  <si>
    <t xml:space="preserve">A. RAČUN PRIHODA I RASHODA </t>
  </si>
  <si>
    <t>PRIHODI POSLOVANJA</t>
  </si>
  <si>
    <t>Razred</t>
  </si>
  <si>
    <t>Skupina</t>
  </si>
  <si>
    <t>Izvor</t>
  </si>
  <si>
    <t>Naziv prihoda</t>
  </si>
  <si>
    <t>Prihodi poslovanja</t>
  </si>
  <si>
    <t>Pomoći iz inozemstva i od subjekata unutar općeg proračuna</t>
  </si>
  <si>
    <t>4.9</t>
  </si>
  <si>
    <t>Osnovne škole - prihodi od pomoći</t>
  </si>
  <si>
    <t>Prihodi od imovine</t>
  </si>
  <si>
    <t>2.9</t>
  </si>
  <si>
    <t>Osnovne škole - vlastiti prihodi</t>
  </si>
  <si>
    <t>Prihodi od upravnih i administrativnih pristojbi, pristojbi po posebnim propisima i naknada</t>
  </si>
  <si>
    <t>3.9</t>
  </si>
  <si>
    <t>Osnovne škole - posebne namjene</t>
  </si>
  <si>
    <t>6.5</t>
  </si>
  <si>
    <t>Osnovne škole - prihodi od nefinancijske imovine</t>
  </si>
  <si>
    <t>Prihodi od prodaje proizvoda i robe te pruženih usluga, prihodi od donacija te povrati po protestiranim jamstvima</t>
  </si>
  <si>
    <t>5.8</t>
  </si>
  <si>
    <t>Osnovne škole - prihodi od donacija</t>
  </si>
  <si>
    <t>Prihodi iz nadležnog proračuna i od HZZO-a temeljem ugovornih obveza</t>
  </si>
  <si>
    <t>1.1</t>
  </si>
  <si>
    <t>Grad Samobor - opći prihodi i primici</t>
  </si>
  <si>
    <t>3.1</t>
  </si>
  <si>
    <t>Grad Samobor - posebne namjene</t>
  </si>
  <si>
    <t>4.1</t>
  </si>
  <si>
    <t>Grad Samobor - pomoći</t>
  </si>
  <si>
    <t>5.1</t>
  </si>
  <si>
    <t>Grad Samobor - prihodi od donacija</t>
  </si>
  <si>
    <t>Prihodi od prodaje nefinancijske imovine</t>
  </si>
  <si>
    <t>Prihodi od prodaje proizvedene dugotrajne imovine</t>
  </si>
  <si>
    <t>Plan za 2023.</t>
  </si>
  <si>
    <t>Povećanje/smanjenje</t>
  </si>
  <si>
    <t>Novi plan 2023.</t>
  </si>
  <si>
    <t>RASHODI POSLOVANJA</t>
  </si>
  <si>
    <t>Naziv rashoda</t>
  </si>
  <si>
    <t>1.1.</t>
  </si>
  <si>
    <t>2.9.</t>
  </si>
  <si>
    <t>3.9.</t>
  </si>
  <si>
    <t>4.1.</t>
  </si>
  <si>
    <t>4.9.</t>
  </si>
  <si>
    <t>5.8.</t>
  </si>
  <si>
    <t>3.1.</t>
  </si>
  <si>
    <t>5.1.</t>
  </si>
  <si>
    <t>6.5.</t>
  </si>
  <si>
    <t>Prihodi od pomoći</t>
  </si>
  <si>
    <t>I. OPĆI DIO</t>
  </si>
  <si>
    <t>A) SAŽETAK RAČUNA PRIHODA I RASHODA</t>
  </si>
  <si>
    <t>Brojčana oznaka i naziv</t>
  </si>
  <si>
    <t>PRIHODI UKUPNO</t>
  </si>
  <si>
    <t>RASHODI UKUPNO</t>
  </si>
  <si>
    <t>RAZLIKA - VIŠAK / MANJAK</t>
  </si>
  <si>
    <t>Plan 
za 2023.</t>
  </si>
  <si>
    <t>EUR</t>
  </si>
  <si>
    <t>POVEĆANJE/SMANJENJE</t>
  </si>
  <si>
    <t>NOVI PLAN 2023</t>
  </si>
  <si>
    <t>B) SAŽETAK RAČUNA FINANCIRANJA</t>
  </si>
  <si>
    <t>PLAN 2023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</si>
  <si>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</si>
  <si>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</si>
  <si>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</si>
  <si>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</si>
  <si>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POVEĆANJE /SMANJENJE</t>
  </si>
  <si>
    <t>UKUPAN DONOS VIŠKA / MANJKA IZ PRETHODNE(IH) GODINE***</t>
  </si>
  <si>
    <t>Višak prihoda iz prethodne godine koji će se rasporediti</t>
  </si>
  <si>
    <t>Manjak prihoda iz prethodne godine za pokriće</t>
  </si>
  <si>
    <r>
      <rPr>
        <b/>
        <sz val="11"/>
        <rFont val="Times New Roman"/>
        <family val="1"/>
        <charset val="238"/>
      </rPr>
      <t>RAZLIKA</t>
    </r>
    <r>
      <rPr>
        <b/>
        <sz val="11"/>
        <color indexed="8"/>
        <rFont val="Times New Roman"/>
        <family val="1"/>
        <charset val="238"/>
      </rPr>
      <t xml:space="preserve"> VIŠAK / MANJAK IZ PRETHODNE(IH) GODINE KOJI ĆE SE RASPOREDITI / POKRITI</t>
    </r>
  </si>
  <si>
    <t>UKUPNO FINANCIJSKI PLAN (A.+B.+C.)</t>
  </si>
  <si>
    <t>Naziv</t>
  </si>
  <si>
    <t>PRIHODI, PRIMICI I VIŠAK</t>
  </si>
  <si>
    <t>RASHODI, IZDACI I MANJAK</t>
  </si>
  <si>
    <t>RAZLIKA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</si>
  <si>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</si>
  <si>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Ukupan donos viška/manjka iz prethodnih godina</t>
  </si>
  <si>
    <t>Rezultat poslovanja</t>
  </si>
  <si>
    <t>RAZLIKA VIŠAK/MANJAK IZ PRETHODNE(IH) GODINE KOJI ĆE SE RASPOREDITI/POKRITI</t>
  </si>
  <si>
    <t>ČLANAK 2.</t>
  </si>
  <si>
    <t>RASHODI PREMA FUNKCIJSKOJ KLASIFIKACIJI</t>
  </si>
  <si>
    <t>BROJČANA OZNAKA I NAZIV</t>
  </si>
  <si>
    <t>UKUPNI RASHODI</t>
  </si>
  <si>
    <t>09 OBRAZOVANJE</t>
  </si>
  <si>
    <t>0912 Osnovno obrazovanje</t>
  </si>
  <si>
    <t>096  Dodatne potrebe u osnovnom školstvu</t>
  </si>
  <si>
    <t>ČLANAK 5.</t>
  </si>
  <si>
    <t xml:space="preserve">C) PRENESENI VIŠAK/MANJAK PRIHODA NAD RASHODIMA </t>
  </si>
  <si>
    <t>ČLANAK 3.</t>
  </si>
  <si>
    <t>ČLANAK 1.</t>
  </si>
  <si>
    <t>ČLANAK 4.</t>
  </si>
  <si>
    <t>I. IZMJENE I DOPUNE FINANCIJSKOG PLANA OSNOVNE ŠKOLE MILANA LANGA 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</si>
</sst>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1041A]dd\.mm\.yyyy"/>
    <numFmt numFmtId="165" formatCode="[$-1041A]h:mm"/>
    <numFmt numFmtId="166" formatCode="[$-1041A]#,##0.00;\-\ #,##0.00"/>
    <numFmt numFmtId="167" formatCode="#,##0.00_ ;\-#,##0.00\ "/>
    <numFmt numFmtId="168" formatCode="0.0000"/>
  </numFmts>
  <fonts count="41" x14ac:knownFonts="1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</font>
    <font>
      <b/>
      <sz val="10"/>
      <color rgb="FF000000"/>
      <name val="Arial"/>
    </font>
    <font>
      <b/>
      <sz val="8"/>
      <color rgb="FFFFFFFF"/>
      <name val="Arial"/>
    </font>
    <font>
      <b/>
      <sz val="8"/>
      <color rgb="FF000000"/>
      <name val="Arial"/>
    </font>
    <font>
      <sz val="11"/>
      <color rgb="FF000000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A3C9B9"/>
        <bgColor rgb="FFA3C9B9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rgb="FFFFEE75"/>
        <bgColor rgb="FFFFEE75"/>
      </patternFill>
    </fill>
    <fill>
      <patternFill patternType="none">
        <fgColor rgb="FFFFEE75"/>
        <bgColor rgb="FFFFEE7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7" fillId="7" borderId="0"/>
    <xf numFmtId="0" fontId="10" fillId="7" borderId="0"/>
    <xf numFmtId="0" fontId="10" fillId="7" borderId="0"/>
    <xf numFmtId="0" fontId="10" fillId="7" borderId="0"/>
    <xf numFmtId="0" fontId="29" fillId="7" borderId="0"/>
    <xf numFmtId="0" fontId="10" fillId="7" borderId="0"/>
  </cellStyleXfs>
  <cellXfs count="169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vertical="center" wrapText="1" readingOrder="1"/>
    </xf>
    <xf numFmtId="0" fontId="2" fillId="0" borderId="1" xfId="1" applyNumberFormat="1" applyFont="1" applyFill="1" applyBorder="1" applyAlignment="1">
      <alignment horizontal="right" vertical="center" wrapText="1" readingOrder="1"/>
    </xf>
    <xf numFmtId="0" fontId="4" fillId="2" borderId="0" xfId="1" applyNumberFormat="1" applyFont="1" applyFill="1" applyBorder="1" applyAlignment="1">
      <alignment horizontal="left" vertical="center" wrapText="1" readingOrder="1"/>
    </xf>
    <xf numFmtId="166" fontId="4" fillId="2" borderId="0" xfId="1" applyNumberFormat="1" applyFont="1" applyFill="1" applyBorder="1" applyAlignment="1">
      <alignment horizontal="right" vertical="center" wrapText="1" readingOrder="1"/>
    </xf>
    <xf numFmtId="0" fontId="5" fillId="3" borderId="0" xfId="1" applyNumberFormat="1" applyFont="1" applyFill="1" applyBorder="1" applyAlignment="1">
      <alignment horizontal="left" vertical="center" wrapText="1" readingOrder="1"/>
    </xf>
    <xf numFmtId="166" fontId="5" fillId="3" borderId="0" xfId="1" applyNumberFormat="1" applyFont="1" applyFill="1" applyBorder="1" applyAlignment="1">
      <alignment horizontal="right" vertical="center" wrapText="1" readingOrder="1"/>
    </xf>
    <xf numFmtId="0" fontId="5" fillId="4" borderId="0" xfId="1" applyNumberFormat="1" applyFont="1" applyFill="1" applyBorder="1" applyAlignment="1">
      <alignment horizontal="left" vertical="center" wrapText="1" readingOrder="1"/>
    </xf>
    <xf numFmtId="166" fontId="5" fillId="4" borderId="0" xfId="1" applyNumberFormat="1" applyFont="1" applyFill="1" applyBorder="1" applyAlignment="1">
      <alignment horizontal="right" vertical="center" wrapText="1" readingOrder="1"/>
    </xf>
    <xf numFmtId="0" fontId="5" fillId="5" borderId="0" xfId="1" applyNumberFormat="1" applyFont="1" applyFill="1" applyBorder="1" applyAlignment="1">
      <alignment horizontal="left" vertical="center" wrapText="1" readingOrder="1"/>
    </xf>
    <xf numFmtId="166" fontId="5" fillId="5" borderId="0" xfId="1" applyNumberFormat="1" applyFont="1" applyFill="1" applyBorder="1" applyAlignment="1">
      <alignment horizontal="right" vertical="center" wrapText="1" readingOrder="1"/>
    </xf>
    <xf numFmtId="0" fontId="5" fillId="6" borderId="0" xfId="1" applyNumberFormat="1" applyFont="1" applyFill="1" applyBorder="1" applyAlignment="1">
      <alignment horizontal="left" vertical="center" wrapText="1" readingOrder="1"/>
    </xf>
    <xf numFmtId="166" fontId="5" fillId="6" borderId="0" xfId="1" applyNumberFormat="1" applyFont="1" applyFill="1" applyBorder="1" applyAlignment="1">
      <alignment horizontal="right" vertical="center" wrapText="1" readingOrder="1"/>
    </xf>
    <xf numFmtId="0" fontId="5" fillId="7" borderId="0" xfId="1" applyNumberFormat="1" applyFont="1" applyFill="1" applyBorder="1" applyAlignment="1">
      <alignment horizontal="left" vertical="center" wrapText="1" readingOrder="1"/>
    </xf>
    <xf numFmtId="166" fontId="5" fillId="7" borderId="0" xfId="1" applyNumberFormat="1" applyFont="1" applyFill="1" applyBorder="1" applyAlignment="1">
      <alignment horizontal="right" vertical="center" wrapText="1" readingOrder="1"/>
    </xf>
    <xf numFmtId="0" fontId="2" fillId="7" borderId="0" xfId="1" applyNumberFormat="1" applyFont="1" applyFill="1" applyBorder="1" applyAlignment="1">
      <alignment horizontal="left" vertical="center" wrapText="1" readingOrder="1"/>
    </xf>
    <xf numFmtId="166" fontId="2" fillId="7" borderId="0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left" vertical="center" wrapText="1"/>
    </xf>
    <xf numFmtId="0" fontId="14" fillId="9" borderId="2" xfId="0" applyFont="1" applyFill="1" applyBorder="1" applyAlignment="1">
      <alignment horizontal="left" vertical="center" wrapText="1"/>
    </xf>
    <xf numFmtId="0" fontId="15" fillId="9" borderId="2" xfId="0" applyFont="1" applyFill="1" applyBorder="1" applyAlignment="1">
      <alignment horizontal="left" vertical="center" wrapText="1"/>
    </xf>
    <xf numFmtId="49" fontId="14" fillId="9" borderId="2" xfId="0" applyNumberFormat="1" applyFont="1" applyFill="1" applyBorder="1" applyAlignment="1">
      <alignment horizontal="left" vertical="center" wrapText="1"/>
    </xf>
    <xf numFmtId="0" fontId="14" fillId="9" borderId="2" xfId="0" quotePrefix="1" applyFont="1" applyFill="1" applyBorder="1" applyAlignment="1">
      <alignment horizontal="left" vertical="center"/>
    </xf>
    <xf numFmtId="0" fontId="15" fillId="9" borderId="2" xfId="0" quotePrefix="1" applyFont="1" applyFill="1" applyBorder="1" applyAlignment="1">
      <alignment horizontal="left" vertical="center"/>
    </xf>
    <xf numFmtId="49" fontId="15" fillId="9" borderId="2" xfId="0" applyNumberFormat="1" applyFont="1" applyFill="1" applyBorder="1" applyAlignment="1">
      <alignment horizontal="left" vertical="center"/>
    </xf>
    <xf numFmtId="0" fontId="15" fillId="7" borderId="2" xfId="3" applyFont="1" applyFill="1" applyBorder="1" applyAlignment="1">
      <alignment horizontal="left" vertical="center" wrapText="1"/>
    </xf>
    <xf numFmtId="0" fontId="8" fillId="9" borderId="2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vertical="center" wrapText="1"/>
    </xf>
    <xf numFmtId="0" fontId="14" fillId="9" borderId="2" xfId="0" applyFont="1" applyFill="1" applyBorder="1" applyAlignment="1">
      <alignment vertical="center" wrapText="1"/>
    </xf>
    <xf numFmtId="4" fontId="13" fillId="9" borderId="3" xfId="0" applyNumberFormat="1" applyFont="1" applyFill="1" applyBorder="1" applyAlignment="1">
      <alignment horizontal="right"/>
    </xf>
    <xf numFmtId="4" fontId="13" fillId="9" borderId="2" xfId="0" applyNumberFormat="1" applyFont="1" applyFill="1" applyBorder="1" applyAlignment="1">
      <alignment horizontal="right"/>
    </xf>
    <xf numFmtId="4" fontId="10" fillId="9" borderId="2" xfId="0" applyNumberFormat="1" applyFont="1" applyFill="1" applyBorder="1" applyAlignment="1">
      <alignment horizontal="right"/>
    </xf>
    <xf numFmtId="0" fontId="17" fillId="8" borderId="2" xfId="0" applyFont="1" applyFill="1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20" fillId="9" borderId="2" xfId="0" applyFont="1" applyFill="1" applyBorder="1" applyAlignment="1">
      <alignment horizontal="left" vertical="center" wrapText="1"/>
    </xf>
    <xf numFmtId="0" fontId="8" fillId="9" borderId="2" xfId="0" quotePrefix="1" applyFont="1" applyFill="1" applyBorder="1" applyAlignment="1">
      <alignment horizontal="left" vertical="center"/>
    </xf>
    <xf numFmtId="0" fontId="20" fillId="9" borderId="2" xfId="0" quotePrefix="1" applyFont="1" applyFill="1" applyBorder="1" applyAlignment="1">
      <alignment horizontal="left" vertical="center"/>
    </xf>
    <xf numFmtId="0" fontId="8" fillId="7" borderId="2" xfId="4" applyFont="1" applyFill="1" applyBorder="1" applyAlignment="1">
      <alignment horizontal="left" vertical="center" wrapText="1"/>
    </xf>
    <xf numFmtId="49" fontId="15" fillId="9" borderId="2" xfId="0" quotePrefix="1" applyNumberFormat="1" applyFont="1" applyFill="1" applyBorder="1" applyAlignment="1">
      <alignment horizontal="left" vertical="center"/>
    </xf>
    <xf numFmtId="0" fontId="13" fillId="7" borderId="2" xfId="5" applyFont="1" applyFill="1" applyBorder="1" applyAlignment="1">
      <alignment horizontal="left" wrapText="1"/>
    </xf>
    <xf numFmtId="4" fontId="10" fillId="9" borderId="3" xfId="0" applyNumberFormat="1" applyFont="1" applyFill="1" applyBorder="1" applyAlignment="1">
      <alignment horizontal="right"/>
    </xf>
    <xf numFmtId="2" fontId="1" fillId="0" borderId="2" xfId="0" applyNumberFormat="1" applyFont="1" applyFill="1" applyBorder="1"/>
    <xf numFmtId="4" fontId="17" fillId="0" borderId="2" xfId="0" applyNumberFormat="1" applyFont="1" applyFill="1" applyBorder="1"/>
    <xf numFmtId="4" fontId="1" fillId="0" borderId="2" xfId="0" applyNumberFormat="1" applyFont="1" applyFill="1" applyBorder="1"/>
    <xf numFmtId="2" fontId="17" fillId="0" borderId="2" xfId="0" applyNumberFormat="1" applyFont="1" applyFill="1" applyBorder="1"/>
    <xf numFmtId="4" fontId="16" fillId="0" borderId="2" xfId="0" applyNumberFormat="1" applyFont="1" applyFill="1" applyBorder="1"/>
    <xf numFmtId="49" fontId="1" fillId="0" borderId="0" xfId="0" applyNumberFormat="1" applyFont="1" applyFill="1" applyBorder="1"/>
    <xf numFmtId="166" fontId="1" fillId="0" borderId="0" xfId="0" applyNumberFormat="1" applyFont="1" applyFill="1" applyBorder="1"/>
    <xf numFmtId="2" fontId="1" fillId="0" borderId="0" xfId="0" applyNumberFormat="1" applyFont="1" applyFill="1" applyBorder="1"/>
    <xf numFmtId="167" fontId="1" fillId="0" borderId="0" xfId="0" applyNumberFormat="1" applyFont="1" applyFill="1" applyBorder="1"/>
    <xf numFmtId="168" fontId="1" fillId="0" borderId="0" xfId="0" applyNumberFormat="1" applyFont="1" applyFill="1" applyBorder="1" applyAlignment="1">
      <alignment horizontal="right"/>
    </xf>
    <xf numFmtId="4" fontId="16" fillId="0" borderId="2" xfId="0" applyNumberFormat="1" applyFont="1" applyFill="1" applyBorder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2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0" fontId="22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right" vertical="center"/>
    </xf>
    <xf numFmtId="0" fontId="12" fillId="0" borderId="2" xfId="0" applyFont="1" applyBorder="1" applyAlignment="1">
      <alignment horizontal="left"/>
    </xf>
    <xf numFmtId="0" fontId="30" fillId="7" borderId="12" xfId="6" applyFont="1" applyBorder="1"/>
    <xf numFmtId="0" fontId="28" fillId="0" borderId="11" xfId="0" applyFont="1" applyBorder="1" applyAlignment="1">
      <alignment vertical="center" wrapText="1"/>
    </xf>
    <xf numFmtId="0" fontId="28" fillId="0" borderId="3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7" fillId="10" borderId="10" xfId="0" applyFont="1" applyFill="1" applyBorder="1" applyAlignment="1">
      <alignment horizontal="left" vertical="center"/>
    </xf>
    <xf numFmtId="0" fontId="28" fillId="10" borderId="11" xfId="0" applyFont="1" applyFill="1" applyBorder="1" applyAlignment="1">
      <alignment vertical="center"/>
    </xf>
    <xf numFmtId="0" fontId="28" fillId="10" borderId="3" xfId="0" applyFont="1" applyFill="1" applyBorder="1" applyAlignment="1">
      <alignment vertical="center"/>
    </xf>
    <xf numFmtId="0" fontId="28" fillId="0" borderId="3" xfId="0" applyFont="1" applyBorder="1" applyAlignment="1">
      <alignment vertical="center" wrapText="1"/>
    </xf>
    <xf numFmtId="0" fontId="31" fillId="9" borderId="10" xfId="0" applyFont="1" applyFill="1" applyBorder="1" applyAlignment="1">
      <alignment horizontal="center" vertical="center" wrapText="1"/>
    </xf>
    <xf numFmtId="0" fontId="32" fillId="9" borderId="10" xfId="0" applyFont="1" applyFill="1" applyBorder="1" applyAlignment="1">
      <alignment horizontal="center" vertical="center"/>
    </xf>
    <xf numFmtId="3" fontId="11" fillId="10" borderId="2" xfId="0" applyNumberFormat="1" applyFont="1" applyFill="1" applyBorder="1" applyAlignment="1">
      <alignment horizontal="right"/>
    </xf>
    <xf numFmtId="3" fontId="23" fillId="0" borderId="2" xfId="0" applyNumberFormat="1" applyFont="1" applyBorder="1" applyAlignment="1">
      <alignment horizontal="right"/>
    </xf>
    <xf numFmtId="0" fontId="31" fillId="9" borderId="2" xfId="0" applyFont="1" applyFill="1" applyBorder="1" applyAlignment="1">
      <alignment horizontal="center" vertical="center" wrapText="1"/>
    </xf>
    <xf numFmtId="0" fontId="32" fillId="9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/>
    </xf>
    <xf numFmtId="0" fontId="24" fillId="0" borderId="0" xfId="0" applyFont="1" applyAlignment="1">
      <alignment horizontal="center" vertical="center" wrapText="1"/>
    </xf>
    <xf numFmtId="0" fontId="24" fillId="0" borderId="0" xfId="0" applyFont="1"/>
    <xf numFmtId="0" fontId="30" fillId="7" borderId="13" xfId="6" applyFont="1" applyBorder="1"/>
    <xf numFmtId="0" fontId="22" fillId="0" borderId="0" xfId="0" quotePrefix="1" applyFont="1" applyAlignment="1">
      <alignment horizontal="center" vertical="center" wrapText="1"/>
    </xf>
    <xf numFmtId="3" fontId="11" fillId="8" borderId="2" xfId="0" quotePrefix="1" applyNumberFormat="1" applyFont="1" applyFill="1" applyBorder="1" applyAlignment="1">
      <alignment horizontal="right"/>
    </xf>
    <xf numFmtId="0" fontId="12" fillId="11" borderId="2" xfId="0" applyFont="1" applyFill="1" applyBorder="1" applyAlignment="1">
      <alignment horizontal="left"/>
    </xf>
    <xf numFmtId="0" fontId="23" fillId="11" borderId="10" xfId="0" applyFont="1" applyFill="1" applyBorder="1" applyAlignment="1">
      <alignment horizontal="left" vertical="center"/>
    </xf>
    <xf numFmtId="0" fontId="22" fillId="11" borderId="11" xfId="0" applyFont="1" applyFill="1" applyBorder="1" applyAlignment="1">
      <alignment horizontal="left" vertical="center"/>
    </xf>
    <xf numFmtId="3" fontId="23" fillId="11" borderId="2" xfId="0" quotePrefix="1" applyNumberFormat="1" applyFont="1" applyFill="1" applyBorder="1" applyAlignment="1">
      <alignment horizontal="right"/>
    </xf>
    <xf numFmtId="3" fontId="23" fillId="11" borderId="2" xfId="0" applyNumberFormat="1" applyFont="1" applyFill="1" applyBorder="1" applyAlignment="1">
      <alignment horizontal="right"/>
    </xf>
    <xf numFmtId="0" fontId="12" fillId="0" borderId="11" xfId="0" applyFont="1" applyBorder="1"/>
    <xf numFmtId="0" fontId="11" fillId="11" borderId="11" xfId="0" applyFont="1" applyFill="1" applyBorder="1" applyAlignment="1">
      <alignment horizontal="left" vertical="center"/>
    </xf>
    <xf numFmtId="3" fontId="27" fillId="0" borderId="2" xfId="0" applyNumberFormat="1" applyFont="1" applyBorder="1" applyAlignment="1">
      <alignment horizontal="right"/>
    </xf>
    <xf numFmtId="0" fontId="35" fillId="0" borderId="0" xfId="0" applyFont="1"/>
    <xf numFmtId="0" fontId="0" fillId="0" borderId="0" xfId="0"/>
    <xf numFmtId="0" fontId="13" fillId="7" borderId="2" xfId="7" applyFont="1" applyFill="1" applyBorder="1" applyAlignment="1">
      <alignment horizontal="left" vertical="center" wrapText="1"/>
    </xf>
    <xf numFmtId="0" fontId="31" fillId="7" borderId="2" xfId="7" applyFont="1" applyFill="1" applyBorder="1" applyAlignment="1">
      <alignment horizontal="left" vertical="center" wrapText="1"/>
    </xf>
    <xf numFmtId="4" fontId="36" fillId="9" borderId="2" xfId="0" applyNumberFormat="1" applyFont="1" applyFill="1" applyBorder="1" applyAlignment="1">
      <alignment horizontal="right"/>
    </xf>
    <xf numFmtId="0" fontId="20" fillId="9" borderId="2" xfId="0" applyFont="1" applyFill="1" applyBorder="1" applyAlignment="1">
      <alignment horizontal="left" vertical="center"/>
    </xf>
    <xf numFmtId="4" fontId="36" fillId="9" borderId="14" xfId="0" applyNumberFormat="1" applyFont="1" applyFill="1" applyBorder="1" applyAlignment="1">
      <alignment horizontal="right"/>
    </xf>
    <xf numFmtId="4" fontId="21" fillId="12" borderId="14" xfId="0" applyNumberFormat="1" applyFont="1" applyFill="1" applyBorder="1" applyAlignment="1">
      <alignment wrapText="1"/>
    </xf>
    <xf numFmtId="0" fontId="21" fillId="12" borderId="15" xfId="0" applyFont="1" applyFill="1" applyBorder="1" applyAlignment="1">
      <alignment wrapText="1"/>
    </xf>
    <xf numFmtId="0" fontId="37" fillId="0" borderId="0" xfId="0" applyFont="1" applyAlignment="1">
      <alignment horizontal="center" vertical="center" wrapText="1"/>
    </xf>
    <xf numFmtId="0" fontId="14" fillId="9" borderId="2" xfId="0" quotePrefix="1" applyFont="1" applyFill="1" applyBorder="1" applyAlignment="1">
      <alignment horizontal="left" vertical="center" wrapText="1"/>
    </xf>
    <xf numFmtId="3" fontId="13" fillId="9" borderId="3" xfId="0" applyNumberFormat="1" applyFont="1" applyFill="1" applyBorder="1" applyAlignment="1">
      <alignment horizontal="right" wrapText="1"/>
    </xf>
    <xf numFmtId="3" fontId="10" fillId="9" borderId="3" xfId="0" applyNumberFormat="1" applyFont="1" applyFill="1" applyBorder="1" applyAlignment="1">
      <alignment horizontal="right" wrapText="1"/>
    </xf>
    <xf numFmtId="49" fontId="15" fillId="9" borderId="2" xfId="0" applyNumberFormat="1" applyFont="1" applyFill="1" applyBorder="1" applyAlignment="1">
      <alignment horizontal="left" vertical="center" wrapText="1"/>
    </xf>
    <xf numFmtId="3" fontId="36" fillId="9" borderId="3" xfId="0" applyNumberFormat="1" applyFont="1" applyFill="1" applyBorder="1" applyAlignment="1">
      <alignment horizontal="right" wrapText="1"/>
    </xf>
    <xf numFmtId="3" fontId="10" fillId="9" borderId="2" xfId="0" applyNumberFormat="1" applyFont="1" applyFill="1" applyBorder="1" applyAlignment="1">
      <alignment horizontal="right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2" fillId="7" borderId="0" xfId="1" applyNumberFormat="1" applyFont="1" applyFill="1" applyBorder="1" applyAlignment="1">
      <alignment vertical="center" wrapText="1" readingOrder="1"/>
    </xf>
    <xf numFmtId="0" fontId="1" fillId="0" borderId="0" xfId="0" applyFont="1" applyFill="1" applyBorder="1"/>
    <xf numFmtId="166" fontId="2" fillId="7" borderId="0" xfId="1" applyNumberFormat="1" applyFont="1" applyFill="1" applyBorder="1" applyAlignment="1">
      <alignment horizontal="right" vertical="center" wrapText="1" readingOrder="1"/>
    </xf>
    <xf numFmtId="0" fontId="5" fillId="7" borderId="0" xfId="1" applyNumberFormat="1" applyFont="1" applyFill="1" applyBorder="1" applyAlignment="1">
      <alignment vertical="center" wrapText="1" readingOrder="1"/>
    </xf>
    <xf numFmtId="166" fontId="5" fillId="7" borderId="0" xfId="1" applyNumberFormat="1" applyFont="1" applyFill="1" applyBorder="1" applyAlignment="1">
      <alignment horizontal="right" vertical="center" wrapText="1" readingOrder="1"/>
    </xf>
    <xf numFmtId="0" fontId="5" fillId="6" borderId="0" xfId="1" applyNumberFormat="1" applyFont="1" applyFill="1" applyBorder="1" applyAlignment="1">
      <alignment vertical="center" wrapText="1" readingOrder="1"/>
    </xf>
    <xf numFmtId="166" fontId="5" fillId="6" borderId="0" xfId="1" applyNumberFormat="1" applyFont="1" applyFill="1" applyBorder="1" applyAlignment="1">
      <alignment horizontal="right" vertical="center" wrapText="1" readingOrder="1"/>
    </xf>
    <xf numFmtId="0" fontId="5" fillId="5" borderId="0" xfId="1" applyNumberFormat="1" applyFont="1" applyFill="1" applyBorder="1" applyAlignment="1">
      <alignment vertical="center" wrapText="1" readingOrder="1"/>
    </xf>
    <xf numFmtId="166" fontId="5" fillId="5" borderId="0" xfId="1" applyNumberFormat="1" applyFont="1" applyFill="1" applyBorder="1" applyAlignment="1">
      <alignment horizontal="right" vertical="center" wrapText="1" readingOrder="1"/>
    </xf>
    <xf numFmtId="0" fontId="5" fillId="4" borderId="0" xfId="1" applyNumberFormat="1" applyFont="1" applyFill="1" applyBorder="1" applyAlignment="1">
      <alignment vertical="center" wrapText="1" readingOrder="1"/>
    </xf>
    <xf numFmtId="166" fontId="5" fillId="4" borderId="0" xfId="1" applyNumberFormat="1" applyFont="1" applyFill="1" applyBorder="1" applyAlignment="1">
      <alignment horizontal="right" vertical="center" wrapText="1" readingOrder="1"/>
    </xf>
    <xf numFmtId="0" fontId="5" fillId="3" borderId="0" xfId="1" applyNumberFormat="1" applyFont="1" applyFill="1" applyBorder="1" applyAlignment="1">
      <alignment vertical="center" wrapText="1" readingOrder="1"/>
    </xf>
    <xf numFmtId="166" fontId="5" fillId="3" borderId="0" xfId="1" applyNumberFormat="1" applyFont="1" applyFill="1" applyBorder="1" applyAlignment="1">
      <alignment horizontal="right" vertical="center" wrapText="1" readingOrder="1"/>
    </xf>
    <xf numFmtId="0" fontId="4" fillId="2" borderId="0" xfId="1" applyNumberFormat="1" applyFont="1" applyFill="1" applyBorder="1" applyAlignment="1">
      <alignment vertical="center" wrapText="1" readingOrder="1"/>
    </xf>
    <xf numFmtId="166" fontId="4" fillId="2" borderId="0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38" fillId="0" borderId="0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164" fontId="2" fillId="0" borderId="0" xfId="1" applyNumberFormat="1" applyFont="1" applyFill="1" applyBorder="1" applyAlignment="1">
      <alignment horizontal="left" vertical="top" wrapText="1" readingOrder="1"/>
    </xf>
    <xf numFmtId="165" fontId="2" fillId="0" borderId="0" xfId="1" applyNumberFormat="1" applyFont="1" applyFill="1" applyBorder="1" applyAlignment="1">
      <alignment horizontal="left" vertical="top" wrapText="1" readingOrder="1"/>
    </xf>
    <xf numFmtId="0" fontId="2" fillId="0" borderId="1" xfId="1" applyNumberFormat="1" applyFont="1" applyFill="1" applyBorder="1" applyAlignment="1">
      <alignment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right" vertical="center" wrapText="1" readingOrder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34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11" fillId="10" borderId="10" xfId="0" applyFont="1" applyFill="1" applyBorder="1" applyAlignment="1">
      <alignment horizontal="left" vertical="center" wrapText="1"/>
    </xf>
    <xf numFmtId="0" fontId="11" fillId="10" borderId="11" xfId="0" applyFont="1" applyFill="1" applyBorder="1" applyAlignment="1">
      <alignment horizontal="left" vertical="center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7" xfId="0" quotePrefix="1" applyFont="1" applyBorder="1" applyAlignment="1">
      <alignment horizontal="center" vertical="center" wrapText="1"/>
    </xf>
    <xf numFmtId="0" fontId="11" fillId="0" borderId="8" xfId="0" quotePrefix="1" applyFont="1" applyBorder="1" applyAlignment="1">
      <alignment horizontal="center" vertical="center" wrapText="1"/>
    </xf>
    <xf numFmtId="0" fontId="11" fillId="0" borderId="4" xfId="0" quotePrefix="1" applyFont="1" applyBorder="1" applyAlignment="1">
      <alignment horizontal="center" vertical="center" wrapText="1"/>
    </xf>
    <xf numFmtId="0" fontId="11" fillId="0" borderId="9" xfId="0" quotePrefix="1" applyFont="1" applyBorder="1" applyAlignment="1">
      <alignment horizontal="center" vertical="center" wrapText="1"/>
    </xf>
    <xf numFmtId="0" fontId="27" fillId="0" borderId="10" xfId="0" quotePrefix="1" applyFont="1" applyBorder="1" applyAlignment="1">
      <alignment horizontal="left" vertical="center" wrapText="1"/>
    </xf>
    <xf numFmtId="0" fontId="28" fillId="0" borderId="11" xfId="0" applyFont="1" applyBorder="1" applyAlignment="1">
      <alignment vertical="center" wrapText="1"/>
    </xf>
    <xf numFmtId="0" fontId="11" fillId="8" borderId="10" xfId="0" applyFont="1" applyFill="1" applyBorder="1" applyAlignment="1">
      <alignment horizontal="left" vertical="center" wrapText="1"/>
    </xf>
    <xf numFmtId="0" fontId="11" fillId="8" borderId="11" xfId="0" applyFont="1" applyFill="1" applyBorder="1" applyAlignment="1">
      <alignment horizontal="left" vertical="center" wrapText="1"/>
    </xf>
    <xf numFmtId="0" fontId="11" fillId="8" borderId="3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7" fillId="10" borderId="10" xfId="0" applyFont="1" applyFill="1" applyBorder="1" applyAlignment="1">
      <alignment horizontal="left" vertical="center" wrapText="1"/>
    </xf>
    <xf numFmtId="0" fontId="28" fillId="10" borderId="11" xfId="0" applyFont="1" applyFill="1" applyBorder="1" applyAlignment="1">
      <alignment vertical="center" wrapText="1"/>
    </xf>
    <xf numFmtId="0" fontId="28" fillId="10" borderId="3" xfId="0" applyFont="1" applyFill="1" applyBorder="1" applyAlignment="1">
      <alignment vertical="center"/>
    </xf>
    <xf numFmtId="0" fontId="27" fillId="10" borderId="10" xfId="0" quotePrefix="1" applyFont="1" applyFill="1" applyBorder="1" applyAlignment="1">
      <alignment horizontal="left" vertical="center" wrapText="1"/>
    </xf>
    <xf numFmtId="0" fontId="28" fillId="10" borderId="3" xfId="0" applyFont="1" applyFill="1" applyBorder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21" fillId="12" borderId="6" xfId="0" applyFont="1" applyFill="1" applyBorder="1" applyAlignment="1">
      <alignment horizontal="center" wrapText="1"/>
    </xf>
    <xf numFmtId="0" fontId="21" fillId="12" borderId="7" xfId="0" applyFont="1" applyFill="1" applyBorder="1" applyAlignment="1">
      <alignment horizontal="center" wrapText="1"/>
    </xf>
    <xf numFmtId="0" fontId="21" fillId="12" borderId="4" xfId="0" applyFont="1" applyFill="1" applyBorder="1" applyAlignment="1">
      <alignment horizontal="center" wrapText="1"/>
    </xf>
    <xf numFmtId="0" fontId="21" fillId="12" borderId="9" xfId="0" applyFont="1" applyFill="1" applyBorder="1" applyAlignment="1">
      <alignment horizontal="center" wrapText="1"/>
    </xf>
  </cellXfs>
  <cellStyles count="8">
    <cellStyle name="Normal" xfId="1" xr:uid="{00000000-0005-0000-0000-000000000000}"/>
    <cellStyle name="Normal 2" xfId="6" xr:uid="{00000000-0005-0000-0000-000001000000}"/>
    <cellStyle name="Normalno" xfId="0" builtinId="0"/>
    <cellStyle name="Normalno 2" xfId="2" xr:uid="{00000000-0005-0000-0000-000002000000}"/>
    <cellStyle name="Obično_List10" xfId="7" xr:uid="{00000000-0005-0000-0000-000004000000}"/>
    <cellStyle name="Obično_List4" xfId="4" xr:uid="{00000000-0005-0000-0000-000005000000}"/>
    <cellStyle name="Obično_List5" xfId="5" xr:uid="{00000000-0005-0000-0000-000006000000}"/>
    <cellStyle name="Obično_List7" xfId="3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A3C9B9"/>
      <rgbColor rgb="00C1C1FF"/>
      <rgbColor rgb="00E1E1FF"/>
      <rgbColor rgb="00FFEE7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20"/>
  <sheetViews>
    <sheetView showGridLines="0" workbookViewId="0">
      <selection sqref="A1:B1"/>
    </sheetView>
  </sheetViews>
  <sheetFormatPr defaultRowHeight="15" x14ac:dyDescent="0.25"/>
  <cols>
    <col min="1" max="1" width="17.5703125" customWidth="1"/>
    <col min="2" max="2" width="55.28515625" customWidth="1"/>
    <col min="3" max="3" width="9.42578125" customWidth="1"/>
    <col min="4" max="5" width="16.140625" customWidth="1"/>
    <col min="6" max="6" width="8.140625" customWidth="1"/>
    <col min="7" max="7" width="4" customWidth="1"/>
    <col min="8" max="8" width="6.140625" customWidth="1"/>
    <col min="9" max="9" width="0.5703125" customWidth="1"/>
    <col min="10" max="10" width="9.42578125" customWidth="1"/>
    <col min="11" max="11" width="0" hidden="1" customWidth="1"/>
    <col min="12" max="12" width="1.28515625" customWidth="1"/>
    <col min="13" max="13" width="0" hidden="1" customWidth="1"/>
    <col min="14" max="14" width="6.7109375" customWidth="1"/>
    <col min="15" max="15" width="12.140625" bestFit="1" customWidth="1"/>
    <col min="16" max="16" width="10.5703125" bestFit="1" customWidth="1"/>
    <col min="19" max="20" width="9.5703125" bestFit="1" customWidth="1"/>
  </cols>
  <sheetData>
    <row r="1" spans="1:12" ht="12.75" customHeight="1" x14ac:dyDescent="0.25">
      <c r="A1" s="127"/>
      <c r="B1" s="113"/>
      <c r="G1" s="127"/>
      <c r="H1" s="113"/>
      <c r="J1" s="130"/>
      <c r="K1" s="113"/>
      <c r="L1" s="113"/>
    </row>
    <row r="2" spans="1:12" ht="1.35" customHeight="1" x14ac:dyDescent="0.25"/>
    <row r="3" spans="1:12" ht="12.75" customHeight="1" x14ac:dyDescent="0.25">
      <c r="A3" s="127" t="s">
        <v>0</v>
      </c>
      <c r="B3" s="113"/>
      <c r="G3" s="127"/>
      <c r="H3" s="113"/>
      <c r="J3" s="131"/>
      <c r="K3" s="113"/>
      <c r="L3" s="113"/>
    </row>
    <row r="4" spans="1:12" ht="1.35" customHeight="1" x14ac:dyDescent="0.25"/>
    <row r="5" spans="1:12" ht="12.75" customHeight="1" x14ac:dyDescent="0.25">
      <c r="A5" s="127"/>
      <c r="B5" s="113"/>
      <c r="C5" s="113"/>
      <c r="D5" s="113"/>
    </row>
    <row r="6" spans="1:12" ht="1.35" customHeight="1" x14ac:dyDescent="0.25"/>
    <row r="7" spans="1:12" ht="12.75" customHeight="1" x14ac:dyDescent="0.25">
      <c r="A7" s="127"/>
      <c r="B7" s="113"/>
      <c r="C7" s="113"/>
      <c r="D7" s="113"/>
    </row>
    <row r="8" spans="1:12" ht="1.35" customHeight="1" x14ac:dyDescent="0.25"/>
    <row r="9" spans="1:12" ht="12.75" customHeight="1" x14ac:dyDescent="0.25">
      <c r="A9" s="127"/>
      <c r="B9" s="113"/>
      <c r="C9" s="113"/>
      <c r="D9" s="113"/>
    </row>
    <row r="10" spans="1:12" ht="8.4499999999999993" customHeight="1" x14ac:dyDescent="0.25"/>
    <row r="11" spans="1:12" ht="19.899999999999999" customHeight="1" x14ac:dyDescent="0.25">
      <c r="A11" s="128" t="s">
        <v>146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2" ht="1.5" customHeight="1" x14ac:dyDescent="0.25"/>
    <row r="13" spans="1:12" ht="14.1" customHeight="1" x14ac:dyDescent="0.25">
      <c r="A13" s="129" t="s">
        <v>1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2" ht="31.15" customHeight="1" x14ac:dyDescent="0.25"/>
    <row r="15" spans="1:12" x14ac:dyDescent="0.25">
      <c r="A15" s="1" t="s">
        <v>2</v>
      </c>
      <c r="B15" s="132" t="s">
        <v>3</v>
      </c>
      <c r="C15" s="133"/>
      <c r="D15" s="2" t="s">
        <v>4</v>
      </c>
      <c r="E15" s="2" t="s">
        <v>5</v>
      </c>
      <c r="F15" s="134" t="s">
        <v>6</v>
      </c>
      <c r="G15" s="133"/>
      <c r="H15" s="134" t="s">
        <v>7</v>
      </c>
      <c r="I15" s="133"/>
      <c r="J15" s="133"/>
    </row>
    <row r="16" spans="1:12" x14ac:dyDescent="0.25">
      <c r="A16" s="3" t="s">
        <v>0</v>
      </c>
      <c r="B16" s="125" t="s">
        <v>8</v>
      </c>
      <c r="C16" s="113"/>
      <c r="D16" s="4">
        <v>1934145</v>
      </c>
      <c r="E16" s="4">
        <v>171228</v>
      </c>
      <c r="F16" s="126">
        <v>8.85</v>
      </c>
      <c r="G16" s="113"/>
      <c r="H16" s="126">
        <v>2105373</v>
      </c>
      <c r="I16" s="113"/>
      <c r="J16" s="113"/>
    </row>
    <row r="17" spans="1:20" x14ac:dyDescent="0.25">
      <c r="A17" s="5" t="s">
        <v>9</v>
      </c>
      <c r="B17" s="123" t="s">
        <v>10</v>
      </c>
      <c r="C17" s="113"/>
      <c r="D17" s="6">
        <v>1934145</v>
      </c>
      <c r="E17" s="6">
        <v>171228</v>
      </c>
      <c r="F17" s="124">
        <v>8.85</v>
      </c>
      <c r="G17" s="113"/>
      <c r="H17" s="124">
        <v>2105373</v>
      </c>
      <c r="I17" s="113"/>
      <c r="J17" s="113"/>
    </row>
    <row r="18" spans="1:20" x14ac:dyDescent="0.25">
      <c r="A18" s="7" t="s">
        <v>11</v>
      </c>
      <c r="B18" s="121" t="s">
        <v>12</v>
      </c>
      <c r="C18" s="113"/>
      <c r="D18" s="8">
        <v>1599183</v>
      </c>
      <c r="E18" s="8">
        <v>169</v>
      </c>
      <c r="F18" s="122">
        <v>0.01</v>
      </c>
      <c r="G18" s="113"/>
      <c r="H18" s="122">
        <v>1599352</v>
      </c>
      <c r="I18" s="113"/>
      <c r="J18" s="113"/>
      <c r="N18" s="52"/>
      <c r="O18" s="53"/>
      <c r="P18" s="55"/>
      <c r="Q18" s="54"/>
      <c r="S18" s="55"/>
      <c r="T18" s="53"/>
    </row>
    <row r="19" spans="1:20" x14ac:dyDescent="0.25">
      <c r="A19" s="9" t="s">
        <v>13</v>
      </c>
      <c r="B19" s="119" t="s">
        <v>14</v>
      </c>
      <c r="C19" s="113"/>
      <c r="D19" s="10">
        <v>185739</v>
      </c>
      <c r="E19" s="10">
        <v>-5828</v>
      </c>
      <c r="F19" s="120">
        <v>-3.14</v>
      </c>
      <c r="G19" s="113"/>
      <c r="H19" s="120">
        <v>179911</v>
      </c>
      <c r="I19" s="113"/>
      <c r="J19" s="113"/>
      <c r="N19" s="52"/>
      <c r="O19" s="54"/>
      <c r="P19" s="55"/>
      <c r="Q19" s="54"/>
      <c r="S19" s="54"/>
      <c r="T19" s="53"/>
    </row>
    <row r="20" spans="1:20" x14ac:dyDescent="0.25">
      <c r="A20" s="11" t="s">
        <v>15</v>
      </c>
      <c r="B20" s="117" t="s">
        <v>16</v>
      </c>
      <c r="C20" s="113"/>
      <c r="D20" s="12">
        <v>61578</v>
      </c>
      <c r="E20" s="12">
        <v>-5828</v>
      </c>
      <c r="F20" s="118">
        <v>-9.4600000000000009</v>
      </c>
      <c r="G20" s="113"/>
      <c r="H20" s="118">
        <v>55750</v>
      </c>
      <c r="I20" s="113"/>
      <c r="J20" s="113"/>
      <c r="N20" s="52"/>
      <c r="O20" s="53"/>
      <c r="P20" s="55"/>
      <c r="Q20" s="54"/>
      <c r="S20" s="53"/>
      <c r="T20" s="55"/>
    </row>
    <row r="21" spans="1:20" x14ac:dyDescent="0.25">
      <c r="A21" s="13" t="s">
        <v>17</v>
      </c>
      <c r="B21" s="115" t="s">
        <v>18</v>
      </c>
      <c r="C21" s="113"/>
      <c r="D21" s="14">
        <v>61578</v>
      </c>
      <c r="E21" s="14">
        <v>-5828</v>
      </c>
      <c r="F21" s="116">
        <v>-9.4600000000000009</v>
      </c>
      <c r="G21" s="113"/>
      <c r="H21" s="116">
        <v>55750</v>
      </c>
      <c r="I21" s="113"/>
      <c r="J21" s="113"/>
      <c r="N21" s="52"/>
      <c r="O21" s="53"/>
      <c r="P21" s="53"/>
      <c r="Q21" s="54"/>
      <c r="S21" s="54"/>
      <c r="T21" s="54"/>
    </row>
    <row r="22" spans="1:20" x14ac:dyDescent="0.25">
      <c r="A22" s="15" t="s">
        <v>19</v>
      </c>
      <c r="B22" s="112" t="s">
        <v>14</v>
      </c>
      <c r="C22" s="113"/>
      <c r="D22" s="16">
        <v>58260</v>
      </c>
      <c r="E22" s="16">
        <v>-5828</v>
      </c>
      <c r="F22" s="114">
        <v>-10</v>
      </c>
      <c r="G22" s="113"/>
      <c r="H22" s="114">
        <v>52432</v>
      </c>
      <c r="I22" s="113"/>
      <c r="J22" s="113"/>
      <c r="N22" s="52"/>
      <c r="O22" s="55"/>
      <c r="P22" s="55"/>
      <c r="Q22" s="53"/>
      <c r="R22" s="56"/>
      <c r="S22" s="55"/>
      <c r="T22" s="53"/>
    </row>
    <row r="23" spans="1:20" x14ac:dyDescent="0.25">
      <c r="A23" s="15" t="s">
        <v>20</v>
      </c>
      <c r="B23" s="112" t="s">
        <v>21</v>
      </c>
      <c r="C23" s="113"/>
      <c r="D23" s="16">
        <v>3318</v>
      </c>
      <c r="E23" s="16">
        <v>0</v>
      </c>
      <c r="F23" s="114">
        <v>0</v>
      </c>
      <c r="G23" s="113"/>
      <c r="H23" s="114">
        <v>3318</v>
      </c>
      <c r="I23" s="113"/>
      <c r="J23" s="113"/>
      <c r="N23" s="52"/>
      <c r="O23" s="54"/>
      <c r="P23" s="54"/>
      <c r="Q23" s="54"/>
      <c r="R23" s="54"/>
      <c r="S23" s="54"/>
      <c r="T23" s="54"/>
    </row>
    <row r="24" spans="1:20" x14ac:dyDescent="0.25">
      <c r="A24" s="11" t="s">
        <v>22</v>
      </c>
      <c r="B24" s="117" t="s">
        <v>23</v>
      </c>
      <c r="C24" s="113"/>
      <c r="D24" s="12">
        <v>3383</v>
      </c>
      <c r="E24" s="12">
        <v>0</v>
      </c>
      <c r="F24" s="118">
        <v>0</v>
      </c>
      <c r="G24" s="113"/>
      <c r="H24" s="118">
        <v>3383</v>
      </c>
      <c r="I24" s="113"/>
      <c r="J24" s="113"/>
      <c r="N24" s="52"/>
      <c r="O24" s="54"/>
      <c r="P24" s="53"/>
      <c r="Q24" s="54"/>
      <c r="S24" s="53"/>
      <c r="T24" s="53"/>
    </row>
    <row r="25" spans="1:20" x14ac:dyDescent="0.25">
      <c r="A25" s="13" t="s">
        <v>17</v>
      </c>
      <c r="B25" s="115" t="s">
        <v>18</v>
      </c>
      <c r="C25" s="113"/>
      <c r="D25" s="14">
        <v>3383</v>
      </c>
      <c r="E25" s="14">
        <v>0</v>
      </c>
      <c r="F25" s="116">
        <v>0</v>
      </c>
      <c r="G25" s="113"/>
      <c r="H25" s="116">
        <v>3383</v>
      </c>
      <c r="I25" s="113"/>
      <c r="J25" s="113"/>
      <c r="N25" s="52"/>
      <c r="P25" s="56"/>
      <c r="Q25" s="53"/>
    </row>
    <row r="26" spans="1:20" x14ac:dyDescent="0.25">
      <c r="A26" s="15" t="s">
        <v>19</v>
      </c>
      <c r="B26" s="112" t="s">
        <v>14</v>
      </c>
      <c r="C26" s="113"/>
      <c r="D26" s="16">
        <v>3383</v>
      </c>
      <c r="E26" s="16">
        <v>0</v>
      </c>
      <c r="F26" s="114">
        <v>0</v>
      </c>
      <c r="G26" s="113"/>
      <c r="H26" s="114">
        <v>3383</v>
      </c>
      <c r="I26" s="113"/>
      <c r="J26" s="113"/>
    </row>
    <row r="27" spans="1:20" x14ac:dyDescent="0.25">
      <c r="A27" s="11" t="s">
        <v>24</v>
      </c>
      <c r="B27" s="117" t="s">
        <v>25</v>
      </c>
      <c r="C27" s="113"/>
      <c r="D27" s="12">
        <v>99542</v>
      </c>
      <c r="E27" s="12">
        <v>0</v>
      </c>
      <c r="F27" s="118">
        <v>0</v>
      </c>
      <c r="G27" s="113"/>
      <c r="H27" s="118">
        <v>99542</v>
      </c>
      <c r="I27" s="113"/>
      <c r="J27" s="113"/>
    </row>
    <row r="28" spans="1:20" x14ac:dyDescent="0.25">
      <c r="A28" s="13" t="s">
        <v>17</v>
      </c>
      <c r="B28" s="115" t="s">
        <v>18</v>
      </c>
      <c r="C28" s="113"/>
      <c r="D28" s="14">
        <v>99542</v>
      </c>
      <c r="E28" s="14">
        <v>0</v>
      </c>
      <c r="F28" s="116">
        <v>0</v>
      </c>
      <c r="G28" s="113"/>
      <c r="H28" s="116">
        <v>99542</v>
      </c>
      <c r="I28" s="113"/>
      <c r="J28" s="113"/>
    </row>
    <row r="29" spans="1:20" x14ac:dyDescent="0.25">
      <c r="A29" s="15" t="s">
        <v>19</v>
      </c>
      <c r="B29" s="112" t="s">
        <v>14</v>
      </c>
      <c r="C29" s="113"/>
      <c r="D29" s="16">
        <v>97883</v>
      </c>
      <c r="E29" s="16">
        <v>133</v>
      </c>
      <c r="F29" s="114">
        <v>0.14000000000000001</v>
      </c>
      <c r="G29" s="113"/>
      <c r="H29" s="114">
        <v>98016</v>
      </c>
      <c r="I29" s="113"/>
      <c r="J29" s="113"/>
    </row>
    <row r="30" spans="1:20" x14ac:dyDescent="0.25">
      <c r="A30" s="15" t="s">
        <v>26</v>
      </c>
      <c r="B30" s="112" t="s">
        <v>27</v>
      </c>
      <c r="C30" s="113"/>
      <c r="D30" s="16">
        <v>1659</v>
      </c>
      <c r="E30" s="16">
        <v>-133</v>
      </c>
      <c r="F30" s="114">
        <v>-8.02</v>
      </c>
      <c r="G30" s="113"/>
      <c r="H30" s="114">
        <v>1526</v>
      </c>
      <c r="I30" s="113"/>
      <c r="J30" s="113"/>
    </row>
    <row r="31" spans="1:20" x14ac:dyDescent="0.25">
      <c r="A31" s="11" t="s">
        <v>28</v>
      </c>
      <c r="B31" s="117" t="s">
        <v>29</v>
      </c>
      <c r="C31" s="113"/>
      <c r="D31" s="12">
        <v>21236</v>
      </c>
      <c r="E31" s="12">
        <v>0</v>
      </c>
      <c r="F31" s="118">
        <v>0</v>
      </c>
      <c r="G31" s="113"/>
      <c r="H31" s="118">
        <v>21236</v>
      </c>
      <c r="I31" s="113"/>
      <c r="J31" s="113"/>
    </row>
    <row r="32" spans="1:20" x14ac:dyDescent="0.25">
      <c r="A32" s="13" t="s">
        <v>17</v>
      </c>
      <c r="B32" s="115" t="s">
        <v>18</v>
      </c>
      <c r="C32" s="113"/>
      <c r="D32" s="14">
        <v>21236</v>
      </c>
      <c r="E32" s="14">
        <v>0</v>
      </c>
      <c r="F32" s="116">
        <v>0</v>
      </c>
      <c r="G32" s="113"/>
      <c r="H32" s="116">
        <v>21236</v>
      </c>
      <c r="I32" s="113"/>
      <c r="J32" s="113"/>
    </row>
    <row r="33" spans="1:10" x14ac:dyDescent="0.25">
      <c r="A33" s="15" t="s">
        <v>20</v>
      </c>
      <c r="B33" s="112" t="s">
        <v>21</v>
      </c>
      <c r="C33" s="113"/>
      <c r="D33" s="16">
        <v>21236</v>
      </c>
      <c r="E33" s="16">
        <v>0</v>
      </c>
      <c r="F33" s="114">
        <v>0</v>
      </c>
      <c r="G33" s="113"/>
      <c r="H33" s="114">
        <v>21236</v>
      </c>
      <c r="I33" s="113"/>
      <c r="J33" s="113"/>
    </row>
    <row r="34" spans="1:10" x14ac:dyDescent="0.25">
      <c r="A34" s="9" t="s">
        <v>30</v>
      </c>
      <c r="B34" s="119" t="s">
        <v>31</v>
      </c>
      <c r="C34" s="113"/>
      <c r="D34" s="10">
        <v>1390085</v>
      </c>
      <c r="E34" s="10">
        <v>0</v>
      </c>
      <c r="F34" s="120">
        <v>0</v>
      </c>
      <c r="G34" s="113"/>
      <c r="H34" s="120">
        <v>1390085</v>
      </c>
      <c r="I34" s="113"/>
      <c r="J34" s="113"/>
    </row>
    <row r="35" spans="1:10" x14ac:dyDescent="0.25">
      <c r="A35" s="11" t="s">
        <v>28</v>
      </c>
      <c r="B35" s="117" t="s">
        <v>29</v>
      </c>
      <c r="C35" s="113"/>
      <c r="D35" s="12">
        <v>1390085</v>
      </c>
      <c r="E35" s="12">
        <v>0</v>
      </c>
      <c r="F35" s="118">
        <v>0</v>
      </c>
      <c r="G35" s="113"/>
      <c r="H35" s="118">
        <v>1390085</v>
      </c>
      <c r="I35" s="113"/>
      <c r="J35" s="113"/>
    </row>
    <row r="36" spans="1:10" x14ac:dyDescent="0.25">
      <c r="A36" s="13" t="s">
        <v>17</v>
      </c>
      <c r="B36" s="115" t="s">
        <v>18</v>
      </c>
      <c r="C36" s="113"/>
      <c r="D36" s="14">
        <v>1390085</v>
      </c>
      <c r="E36" s="14">
        <v>0</v>
      </c>
      <c r="F36" s="116">
        <v>0</v>
      </c>
      <c r="G36" s="113"/>
      <c r="H36" s="116">
        <v>1390085</v>
      </c>
      <c r="I36" s="113"/>
      <c r="J36" s="113"/>
    </row>
    <row r="37" spans="1:10" x14ac:dyDescent="0.25">
      <c r="A37" s="15" t="s">
        <v>32</v>
      </c>
      <c r="B37" s="112" t="s">
        <v>33</v>
      </c>
      <c r="C37" s="113"/>
      <c r="D37" s="16">
        <v>1325900</v>
      </c>
      <c r="E37" s="16">
        <v>0</v>
      </c>
      <c r="F37" s="114">
        <v>0</v>
      </c>
      <c r="G37" s="113"/>
      <c r="H37" s="114">
        <v>1325900</v>
      </c>
      <c r="I37" s="113"/>
      <c r="J37" s="113"/>
    </row>
    <row r="38" spans="1:10" x14ac:dyDescent="0.25">
      <c r="A38" s="15" t="s">
        <v>19</v>
      </c>
      <c r="B38" s="112" t="s">
        <v>14</v>
      </c>
      <c r="C38" s="113"/>
      <c r="D38" s="16">
        <v>62712</v>
      </c>
      <c r="E38" s="16">
        <v>0</v>
      </c>
      <c r="F38" s="114">
        <v>0</v>
      </c>
      <c r="G38" s="113"/>
      <c r="H38" s="114">
        <v>62712</v>
      </c>
      <c r="I38" s="113"/>
      <c r="J38" s="113"/>
    </row>
    <row r="39" spans="1:10" x14ac:dyDescent="0.25">
      <c r="A39" s="15" t="s">
        <v>26</v>
      </c>
      <c r="B39" s="112" t="s">
        <v>27</v>
      </c>
      <c r="C39" s="113"/>
      <c r="D39" s="16">
        <v>1473</v>
      </c>
      <c r="E39" s="16">
        <v>0</v>
      </c>
      <c r="F39" s="114">
        <v>0</v>
      </c>
      <c r="G39" s="113"/>
      <c r="H39" s="114">
        <v>1473</v>
      </c>
      <c r="I39" s="113"/>
      <c r="J39" s="113"/>
    </row>
    <row r="40" spans="1:10" ht="22.5" x14ac:dyDescent="0.25">
      <c r="A40" s="9" t="s">
        <v>34</v>
      </c>
      <c r="B40" s="119" t="s">
        <v>35</v>
      </c>
      <c r="C40" s="113"/>
      <c r="D40" s="10">
        <v>23359</v>
      </c>
      <c r="E40" s="10">
        <v>5997</v>
      </c>
      <c r="F40" s="120">
        <v>25.67</v>
      </c>
      <c r="G40" s="113"/>
      <c r="H40" s="120">
        <v>29356</v>
      </c>
      <c r="I40" s="113"/>
      <c r="J40" s="113"/>
    </row>
    <row r="41" spans="1:10" x14ac:dyDescent="0.25">
      <c r="A41" s="11" t="s">
        <v>15</v>
      </c>
      <c r="B41" s="117" t="s">
        <v>16</v>
      </c>
      <c r="C41" s="113"/>
      <c r="D41" s="12">
        <v>9821</v>
      </c>
      <c r="E41" s="12">
        <v>2000</v>
      </c>
      <c r="F41" s="118">
        <v>20.36</v>
      </c>
      <c r="G41" s="113"/>
      <c r="H41" s="118">
        <v>11821</v>
      </c>
      <c r="I41" s="113"/>
      <c r="J41" s="113"/>
    </row>
    <row r="42" spans="1:10" x14ac:dyDescent="0.25">
      <c r="A42" s="13" t="s">
        <v>36</v>
      </c>
      <c r="B42" s="115" t="s">
        <v>37</v>
      </c>
      <c r="C42" s="113"/>
      <c r="D42" s="14">
        <v>9821</v>
      </c>
      <c r="E42" s="14">
        <v>2000</v>
      </c>
      <c r="F42" s="116">
        <v>20.36</v>
      </c>
      <c r="G42" s="113"/>
      <c r="H42" s="116">
        <v>11821</v>
      </c>
      <c r="I42" s="113"/>
      <c r="J42" s="113"/>
    </row>
    <row r="43" spans="1:10" x14ac:dyDescent="0.25">
      <c r="A43" s="15" t="s">
        <v>38</v>
      </c>
      <c r="B43" s="112" t="s">
        <v>39</v>
      </c>
      <c r="C43" s="113"/>
      <c r="D43" s="16">
        <v>9821</v>
      </c>
      <c r="E43" s="16">
        <v>2000</v>
      </c>
      <c r="F43" s="114">
        <v>20.36</v>
      </c>
      <c r="G43" s="113"/>
      <c r="H43" s="114">
        <v>11821</v>
      </c>
      <c r="I43" s="113"/>
      <c r="J43" s="113"/>
    </row>
    <row r="44" spans="1:10" x14ac:dyDescent="0.25">
      <c r="A44" s="11" t="s">
        <v>22</v>
      </c>
      <c r="B44" s="117" t="s">
        <v>23</v>
      </c>
      <c r="C44" s="113"/>
      <c r="D44" s="12">
        <v>0</v>
      </c>
      <c r="E44" s="12">
        <v>3997</v>
      </c>
      <c r="F44" s="118">
        <v>100</v>
      </c>
      <c r="G44" s="113"/>
      <c r="H44" s="118">
        <v>3997</v>
      </c>
      <c r="I44" s="113"/>
      <c r="J44" s="113"/>
    </row>
    <row r="45" spans="1:10" x14ac:dyDescent="0.25">
      <c r="A45" s="13" t="s">
        <v>36</v>
      </c>
      <c r="B45" s="115" t="s">
        <v>37</v>
      </c>
      <c r="C45" s="113"/>
      <c r="D45" s="14">
        <v>0</v>
      </c>
      <c r="E45" s="14">
        <v>3997</v>
      </c>
      <c r="F45" s="116">
        <v>100</v>
      </c>
      <c r="G45" s="113"/>
      <c r="H45" s="116">
        <v>3997</v>
      </c>
      <c r="I45" s="113"/>
      <c r="J45" s="113"/>
    </row>
    <row r="46" spans="1:10" x14ac:dyDescent="0.25">
      <c r="A46" s="15" t="s">
        <v>38</v>
      </c>
      <c r="B46" s="112" t="s">
        <v>39</v>
      </c>
      <c r="C46" s="113"/>
      <c r="D46" s="16">
        <v>0</v>
      </c>
      <c r="E46" s="16">
        <v>3997</v>
      </c>
      <c r="F46" s="114">
        <v>100</v>
      </c>
      <c r="G46" s="113"/>
      <c r="H46" s="114">
        <v>3997</v>
      </c>
      <c r="I46" s="113"/>
      <c r="J46" s="113"/>
    </row>
    <row r="47" spans="1:10" x14ac:dyDescent="0.25">
      <c r="A47" s="11" t="s">
        <v>40</v>
      </c>
      <c r="B47" s="117" t="s">
        <v>41</v>
      </c>
      <c r="C47" s="113"/>
      <c r="D47" s="12">
        <v>664</v>
      </c>
      <c r="E47" s="12">
        <v>0</v>
      </c>
      <c r="F47" s="118">
        <v>0</v>
      </c>
      <c r="G47" s="113"/>
      <c r="H47" s="118">
        <v>664</v>
      </c>
      <c r="I47" s="113"/>
      <c r="J47" s="113"/>
    </row>
    <row r="48" spans="1:10" x14ac:dyDescent="0.25">
      <c r="A48" s="13" t="s">
        <v>36</v>
      </c>
      <c r="B48" s="115" t="s">
        <v>37</v>
      </c>
      <c r="C48" s="113"/>
      <c r="D48" s="14">
        <v>664</v>
      </c>
      <c r="E48" s="14">
        <v>0</v>
      </c>
      <c r="F48" s="116">
        <v>0</v>
      </c>
      <c r="G48" s="113"/>
      <c r="H48" s="116">
        <v>664</v>
      </c>
      <c r="I48" s="113"/>
      <c r="J48" s="113"/>
    </row>
    <row r="49" spans="1:10" x14ac:dyDescent="0.25">
      <c r="A49" s="15" t="s">
        <v>38</v>
      </c>
      <c r="B49" s="112" t="s">
        <v>39</v>
      </c>
      <c r="C49" s="113"/>
      <c r="D49" s="16">
        <v>664</v>
      </c>
      <c r="E49" s="16">
        <v>0</v>
      </c>
      <c r="F49" s="114">
        <v>0</v>
      </c>
      <c r="G49" s="113"/>
      <c r="H49" s="114">
        <v>664</v>
      </c>
      <c r="I49" s="113"/>
      <c r="J49" s="113"/>
    </row>
    <row r="50" spans="1:10" x14ac:dyDescent="0.25">
      <c r="A50" s="11" t="s">
        <v>28</v>
      </c>
      <c r="B50" s="117" t="s">
        <v>29</v>
      </c>
      <c r="C50" s="113"/>
      <c r="D50" s="12">
        <v>12874</v>
      </c>
      <c r="E50" s="12">
        <v>0</v>
      </c>
      <c r="F50" s="118">
        <v>0</v>
      </c>
      <c r="G50" s="113"/>
      <c r="H50" s="118">
        <v>12874</v>
      </c>
      <c r="I50" s="113"/>
      <c r="J50" s="113"/>
    </row>
    <row r="51" spans="1:10" x14ac:dyDescent="0.25">
      <c r="A51" s="13" t="s">
        <v>36</v>
      </c>
      <c r="B51" s="115" t="s">
        <v>37</v>
      </c>
      <c r="C51" s="113"/>
      <c r="D51" s="14">
        <v>12874</v>
      </c>
      <c r="E51" s="14">
        <v>0</v>
      </c>
      <c r="F51" s="116">
        <v>0</v>
      </c>
      <c r="G51" s="113"/>
      <c r="H51" s="116">
        <v>12874</v>
      </c>
      <c r="I51" s="113"/>
      <c r="J51" s="113"/>
    </row>
    <row r="52" spans="1:10" x14ac:dyDescent="0.25">
      <c r="A52" s="15" t="s">
        <v>38</v>
      </c>
      <c r="B52" s="112" t="s">
        <v>39</v>
      </c>
      <c r="C52" s="113"/>
      <c r="D52" s="16">
        <v>12874</v>
      </c>
      <c r="E52" s="16">
        <v>0</v>
      </c>
      <c r="F52" s="114">
        <v>0</v>
      </c>
      <c r="G52" s="113"/>
      <c r="H52" s="114">
        <v>12874</v>
      </c>
      <c r="I52" s="113"/>
      <c r="J52" s="113"/>
    </row>
    <row r="53" spans="1:10" x14ac:dyDescent="0.25">
      <c r="A53" s="7" t="s">
        <v>42</v>
      </c>
      <c r="B53" s="121" t="s">
        <v>43</v>
      </c>
      <c r="C53" s="113"/>
      <c r="D53" s="8">
        <v>334962</v>
      </c>
      <c r="E53" s="8">
        <v>171059</v>
      </c>
      <c r="F53" s="122">
        <v>51.07</v>
      </c>
      <c r="G53" s="113"/>
      <c r="H53" s="122">
        <v>506021</v>
      </c>
      <c r="I53" s="113"/>
      <c r="J53" s="113"/>
    </row>
    <row r="54" spans="1:10" x14ac:dyDescent="0.25">
      <c r="A54" s="9" t="s">
        <v>44</v>
      </c>
      <c r="B54" s="119" t="s">
        <v>45</v>
      </c>
      <c r="C54" s="113"/>
      <c r="D54" s="10">
        <v>9384</v>
      </c>
      <c r="E54" s="10">
        <v>3625</v>
      </c>
      <c r="F54" s="120">
        <v>38.630000000000003</v>
      </c>
      <c r="G54" s="113"/>
      <c r="H54" s="120">
        <v>13009</v>
      </c>
      <c r="I54" s="113"/>
      <c r="J54" s="113"/>
    </row>
    <row r="55" spans="1:10" x14ac:dyDescent="0.25">
      <c r="A55" s="11" t="s">
        <v>15</v>
      </c>
      <c r="B55" s="117" t="s">
        <v>16</v>
      </c>
      <c r="C55" s="113"/>
      <c r="D55" s="12">
        <v>4778</v>
      </c>
      <c r="E55" s="12">
        <v>0</v>
      </c>
      <c r="F55" s="118">
        <v>0</v>
      </c>
      <c r="G55" s="113"/>
      <c r="H55" s="118">
        <v>4778</v>
      </c>
      <c r="I55" s="113"/>
      <c r="J55" s="113"/>
    </row>
    <row r="56" spans="1:10" x14ac:dyDescent="0.25">
      <c r="A56" s="13" t="s">
        <v>17</v>
      </c>
      <c r="B56" s="115" t="s">
        <v>18</v>
      </c>
      <c r="C56" s="113"/>
      <c r="D56" s="14">
        <v>4778</v>
      </c>
      <c r="E56" s="14">
        <v>0</v>
      </c>
      <c r="F56" s="116">
        <v>0</v>
      </c>
      <c r="G56" s="113"/>
      <c r="H56" s="116">
        <v>4778</v>
      </c>
      <c r="I56" s="113"/>
      <c r="J56" s="113"/>
    </row>
    <row r="57" spans="1:10" x14ac:dyDescent="0.25">
      <c r="A57" s="15" t="s">
        <v>32</v>
      </c>
      <c r="B57" s="112" t="s">
        <v>33</v>
      </c>
      <c r="C57" s="113"/>
      <c r="D57" s="16">
        <v>2522</v>
      </c>
      <c r="E57" s="16">
        <v>991</v>
      </c>
      <c r="F57" s="114">
        <v>39.29</v>
      </c>
      <c r="G57" s="113"/>
      <c r="H57" s="114">
        <v>3513</v>
      </c>
      <c r="I57" s="113"/>
      <c r="J57" s="113"/>
    </row>
    <row r="58" spans="1:10" x14ac:dyDescent="0.25">
      <c r="A58" s="15" t="s">
        <v>19</v>
      </c>
      <c r="B58" s="112" t="s">
        <v>14</v>
      </c>
      <c r="C58" s="113"/>
      <c r="D58" s="16">
        <v>2256</v>
      </c>
      <c r="E58" s="16">
        <v>-991</v>
      </c>
      <c r="F58" s="114">
        <v>-43.93</v>
      </c>
      <c r="G58" s="113"/>
      <c r="H58" s="114">
        <v>1265</v>
      </c>
      <c r="I58" s="113"/>
      <c r="J58" s="113"/>
    </row>
    <row r="59" spans="1:10" x14ac:dyDescent="0.25">
      <c r="A59" s="11" t="s">
        <v>22</v>
      </c>
      <c r="B59" s="117" t="s">
        <v>23</v>
      </c>
      <c r="C59" s="113"/>
      <c r="D59" s="12">
        <v>1421</v>
      </c>
      <c r="E59" s="12">
        <v>0</v>
      </c>
      <c r="F59" s="118">
        <v>0</v>
      </c>
      <c r="G59" s="113"/>
      <c r="H59" s="118">
        <v>1421</v>
      </c>
      <c r="I59" s="113"/>
      <c r="J59" s="113"/>
    </row>
    <row r="60" spans="1:10" x14ac:dyDescent="0.25">
      <c r="A60" s="13" t="s">
        <v>17</v>
      </c>
      <c r="B60" s="115" t="s">
        <v>18</v>
      </c>
      <c r="C60" s="113"/>
      <c r="D60" s="14">
        <v>1421</v>
      </c>
      <c r="E60" s="14">
        <v>0</v>
      </c>
      <c r="F60" s="116">
        <v>0</v>
      </c>
      <c r="G60" s="113"/>
      <c r="H60" s="116">
        <v>1421</v>
      </c>
      <c r="I60" s="113"/>
      <c r="J60" s="113"/>
    </row>
    <row r="61" spans="1:10" x14ac:dyDescent="0.25">
      <c r="A61" s="15" t="s">
        <v>19</v>
      </c>
      <c r="B61" s="112" t="s">
        <v>14</v>
      </c>
      <c r="C61" s="113"/>
      <c r="D61" s="16">
        <v>1421</v>
      </c>
      <c r="E61" s="16">
        <v>0</v>
      </c>
      <c r="F61" s="114">
        <v>0</v>
      </c>
      <c r="G61" s="113"/>
      <c r="H61" s="114">
        <v>1421</v>
      </c>
      <c r="I61" s="113"/>
      <c r="J61" s="113"/>
    </row>
    <row r="62" spans="1:10" x14ac:dyDescent="0.25">
      <c r="A62" s="11" t="s">
        <v>28</v>
      </c>
      <c r="B62" s="117" t="s">
        <v>29</v>
      </c>
      <c r="C62" s="113"/>
      <c r="D62" s="12">
        <v>0</v>
      </c>
      <c r="E62" s="12">
        <v>2226</v>
      </c>
      <c r="F62" s="118">
        <v>100</v>
      </c>
      <c r="G62" s="113"/>
      <c r="H62" s="118">
        <v>2226</v>
      </c>
      <c r="I62" s="113"/>
      <c r="J62" s="113"/>
    </row>
    <row r="63" spans="1:10" x14ac:dyDescent="0.25">
      <c r="A63" s="13" t="s">
        <v>17</v>
      </c>
      <c r="B63" s="115" t="s">
        <v>18</v>
      </c>
      <c r="C63" s="113"/>
      <c r="D63" s="14">
        <v>0</v>
      </c>
      <c r="E63" s="14">
        <v>2226</v>
      </c>
      <c r="F63" s="116">
        <v>100</v>
      </c>
      <c r="G63" s="113"/>
      <c r="H63" s="116">
        <v>2226</v>
      </c>
      <c r="I63" s="113"/>
      <c r="J63" s="113"/>
    </row>
    <row r="64" spans="1:10" x14ac:dyDescent="0.25">
      <c r="A64" s="15" t="s">
        <v>19</v>
      </c>
      <c r="B64" s="112" t="s">
        <v>14</v>
      </c>
      <c r="C64" s="113"/>
      <c r="D64" s="16">
        <v>0</v>
      </c>
      <c r="E64" s="16">
        <v>1012</v>
      </c>
      <c r="F64" s="114">
        <v>100</v>
      </c>
      <c r="G64" s="113"/>
      <c r="H64" s="114">
        <v>1012</v>
      </c>
      <c r="I64" s="113"/>
      <c r="J64" s="113"/>
    </row>
    <row r="65" spans="1:10" x14ac:dyDescent="0.25">
      <c r="A65" s="15" t="s">
        <v>46</v>
      </c>
      <c r="B65" s="112" t="s">
        <v>47</v>
      </c>
      <c r="C65" s="113"/>
      <c r="D65" s="16">
        <v>0</v>
      </c>
      <c r="E65" s="16">
        <v>1214</v>
      </c>
      <c r="F65" s="114">
        <v>100</v>
      </c>
      <c r="G65" s="113"/>
      <c r="H65" s="114">
        <v>1214</v>
      </c>
      <c r="I65" s="113"/>
      <c r="J65" s="113"/>
    </row>
    <row r="66" spans="1:10" x14ac:dyDescent="0.25">
      <c r="A66" s="11" t="s">
        <v>48</v>
      </c>
      <c r="B66" s="117" t="s">
        <v>49</v>
      </c>
      <c r="C66" s="113"/>
      <c r="D66" s="12">
        <v>3185</v>
      </c>
      <c r="E66" s="12">
        <v>1399</v>
      </c>
      <c r="F66" s="118">
        <v>43.92</v>
      </c>
      <c r="G66" s="113"/>
      <c r="H66" s="118">
        <v>4584</v>
      </c>
      <c r="I66" s="113"/>
      <c r="J66" s="113"/>
    </row>
    <row r="67" spans="1:10" x14ac:dyDescent="0.25">
      <c r="A67" s="13" t="s">
        <v>17</v>
      </c>
      <c r="B67" s="115" t="s">
        <v>18</v>
      </c>
      <c r="C67" s="113"/>
      <c r="D67" s="14">
        <v>3185</v>
      </c>
      <c r="E67" s="14">
        <v>1399</v>
      </c>
      <c r="F67" s="116">
        <v>43.92</v>
      </c>
      <c r="G67" s="113"/>
      <c r="H67" s="116">
        <v>4584</v>
      </c>
      <c r="I67" s="113"/>
      <c r="J67" s="113"/>
    </row>
    <row r="68" spans="1:10" x14ac:dyDescent="0.25">
      <c r="A68" s="15" t="s">
        <v>19</v>
      </c>
      <c r="B68" s="112" t="s">
        <v>14</v>
      </c>
      <c r="C68" s="113"/>
      <c r="D68" s="16">
        <v>3185</v>
      </c>
      <c r="E68" s="16">
        <v>1399</v>
      </c>
      <c r="F68" s="114">
        <v>43.92</v>
      </c>
      <c r="G68" s="113"/>
      <c r="H68" s="114">
        <v>4584</v>
      </c>
      <c r="I68" s="113"/>
      <c r="J68" s="113"/>
    </row>
    <row r="69" spans="1:10" x14ac:dyDescent="0.25">
      <c r="A69" s="9" t="s">
        <v>50</v>
      </c>
      <c r="B69" s="119" t="s">
        <v>51</v>
      </c>
      <c r="C69" s="113"/>
      <c r="D69" s="10">
        <v>198155</v>
      </c>
      <c r="E69" s="10">
        <v>147797</v>
      </c>
      <c r="F69" s="120">
        <v>74.59</v>
      </c>
      <c r="G69" s="113"/>
      <c r="H69" s="120">
        <v>345952</v>
      </c>
      <c r="I69" s="113"/>
      <c r="J69" s="113"/>
    </row>
    <row r="70" spans="1:10" x14ac:dyDescent="0.25">
      <c r="A70" s="11" t="s">
        <v>15</v>
      </c>
      <c r="B70" s="117" t="s">
        <v>16</v>
      </c>
      <c r="C70" s="113"/>
      <c r="D70" s="12">
        <v>114672</v>
      </c>
      <c r="E70" s="12">
        <v>1019</v>
      </c>
      <c r="F70" s="118">
        <v>0.89</v>
      </c>
      <c r="G70" s="113"/>
      <c r="H70" s="118">
        <v>115691</v>
      </c>
      <c r="I70" s="113"/>
      <c r="J70" s="113"/>
    </row>
    <row r="71" spans="1:10" x14ac:dyDescent="0.25">
      <c r="A71" s="13" t="s">
        <v>17</v>
      </c>
      <c r="B71" s="115" t="s">
        <v>18</v>
      </c>
      <c r="C71" s="113"/>
      <c r="D71" s="14">
        <v>114672</v>
      </c>
      <c r="E71" s="14">
        <v>1019</v>
      </c>
      <c r="F71" s="116">
        <v>0.89</v>
      </c>
      <c r="G71" s="113"/>
      <c r="H71" s="116">
        <v>115691</v>
      </c>
      <c r="I71" s="113"/>
      <c r="J71" s="113"/>
    </row>
    <row r="72" spans="1:10" x14ac:dyDescent="0.25">
      <c r="A72" s="15" t="s">
        <v>32</v>
      </c>
      <c r="B72" s="112" t="s">
        <v>33</v>
      </c>
      <c r="C72" s="113"/>
      <c r="D72" s="16">
        <v>75917</v>
      </c>
      <c r="E72" s="16">
        <v>8700</v>
      </c>
      <c r="F72" s="114">
        <v>11.46</v>
      </c>
      <c r="G72" s="113"/>
      <c r="H72" s="114">
        <v>84617</v>
      </c>
      <c r="I72" s="113"/>
      <c r="J72" s="113"/>
    </row>
    <row r="73" spans="1:10" x14ac:dyDescent="0.25">
      <c r="A73" s="15" t="s">
        <v>19</v>
      </c>
      <c r="B73" s="112" t="s">
        <v>14</v>
      </c>
      <c r="C73" s="113"/>
      <c r="D73" s="16">
        <v>38755</v>
      </c>
      <c r="E73" s="16">
        <v>-7681</v>
      </c>
      <c r="F73" s="114">
        <v>-19.82</v>
      </c>
      <c r="G73" s="113"/>
      <c r="H73" s="114">
        <v>31074</v>
      </c>
      <c r="I73" s="113"/>
      <c r="J73" s="113"/>
    </row>
    <row r="74" spans="1:10" x14ac:dyDescent="0.25">
      <c r="A74" s="11" t="s">
        <v>40</v>
      </c>
      <c r="B74" s="117" t="s">
        <v>41</v>
      </c>
      <c r="C74" s="113"/>
      <c r="D74" s="12">
        <v>83483</v>
      </c>
      <c r="E74" s="12">
        <v>13778</v>
      </c>
      <c r="F74" s="118">
        <v>16.5</v>
      </c>
      <c r="G74" s="113"/>
      <c r="H74" s="118">
        <v>97261</v>
      </c>
      <c r="I74" s="113"/>
      <c r="J74" s="113"/>
    </row>
    <row r="75" spans="1:10" x14ac:dyDescent="0.25">
      <c r="A75" s="13" t="s">
        <v>17</v>
      </c>
      <c r="B75" s="115" t="s">
        <v>18</v>
      </c>
      <c r="C75" s="113"/>
      <c r="D75" s="14">
        <v>77509</v>
      </c>
      <c r="E75" s="14">
        <v>-16361</v>
      </c>
      <c r="F75" s="116">
        <v>-21.11</v>
      </c>
      <c r="G75" s="113"/>
      <c r="H75" s="116">
        <v>61148</v>
      </c>
      <c r="I75" s="113"/>
      <c r="J75" s="113"/>
    </row>
    <row r="76" spans="1:10" x14ac:dyDescent="0.25">
      <c r="A76" s="15" t="s">
        <v>32</v>
      </c>
      <c r="B76" s="112" t="s">
        <v>33</v>
      </c>
      <c r="C76" s="113"/>
      <c r="D76" s="16">
        <v>8627</v>
      </c>
      <c r="E76" s="16">
        <v>0</v>
      </c>
      <c r="F76" s="114">
        <v>0</v>
      </c>
      <c r="G76" s="113"/>
      <c r="H76" s="114">
        <v>8627</v>
      </c>
      <c r="I76" s="113"/>
      <c r="J76" s="113"/>
    </row>
    <row r="77" spans="1:10" x14ac:dyDescent="0.25">
      <c r="A77" s="15" t="s">
        <v>19</v>
      </c>
      <c r="B77" s="112" t="s">
        <v>14</v>
      </c>
      <c r="C77" s="113"/>
      <c r="D77" s="16">
        <v>68882</v>
      </c>
      <c r="E77" s="16">
        <v>-16361</v>
      </c>
      <c r="F77" s="114">
        <v>-23.75</v>
      </c>
      <c r="G77" s="113"/>
      <c r="H77" s="114">
        <v>52521</v>
      </c>
      <c r="I77" s="113"/>
      <c r="J77" s="113"/>
    </row>
    <row r="78" spans="1:10" x14ac:dyDescent="0.25">
      <c r="A78" s="13" t="s">
        <v>36</v>
      </c>
      <c r="B78" s="115" t="s">
        <v>37</v>
      </c>
      <c r="C78" s="113"/>
      <c r="D78" s="14">
        <v>5974</v>
      </c>
      <c r="E78" s="14">
        <v>30139</v>
      </c>
      <c r="F78" s="116">
        <v>504.5</v>
      </c>
      <c r="G78" s="113"/>
      <c r="H78" s="116">
        <v>36113</v>
      </c>
      <c r="I78" s="113"/>
      <c r="J78" s="113"/>
    </row>
    <row r="79" spans="1:10" x14ac:dyDescent="0.25">
      <c r="A79" s="15" t="s">
        <v>38</v>
      </c>
      <c r="B79" s="112" t="s">
        <v>39</v>
      </c>
      <c r="C79" s="113"/>
      <c r="D79" s="16">
        <v>5974</v>
      </c>
      <c r="E79" s="16">
        <v>30139</v>
      </c>
      <c r="F79" s="114">
        <v>504.5</v>
      </c>
      <c r="G79" s="113"/>
      <c r="H79" s="114">
        <v>36113</v>
      </c>
      <c r="I79" s="113"/>
      <c r="J79" s="113"/>
    </row>
    <row r="80" spans="1:10" x14ac:dyDescent="0.25">
      <c r="A80" s="11" t="s">
        <v>28</v>
      </c>
      <c r="B80" s="117" t="s">
        <v>29</v>
      </c>
      <c r="C80" s="113"/>
      <c r="D80" s="12">
        <v>0</v>
      </c>
      <c r="E80" s="12">
        <v>133000</v>
      </c>
      <c r="F80" s="118">
        <v>100</v>
      </c>
      <c r="G80" s="113"/>
      <c r="H80" s="118">
        <v>133000</v>
      </c>
      <c r="I80" s="113"/>
      <c r="J80" s="113"/>
    </row>
    <row r="81" spans="1:10" x14ac:dyDescent="0.25">
      <c r="A81" s="13" t="s">
        <v>17</v>
      </c>
      <c r="B81" s="115" t="s">
        <v>18</v>
      </c>
      <c r="C81" s="113"/>
      <c r="D81" s="14">
        <v>0</v>
      </c>
      <c r="E81" s="14">
        <v>133000</v>
      </c>
      <c r="F81" s="116">
        <v>100</v>
      </c>
      <c r="G81" s="113"/>
      <c r="H81" s="116">
        <v>133000</v>
      </c>
      <c r="I81" s="113"/>
      <c r="J81" s="113"/>
    </row>
    <row r="82" spans="1:10" x14ac:dyDescent="0.25">
      <c r="A82" s="15" t="s">
        <v>19</v>
      </c>
      <c r="B82" s="112" t="s">
        <v>14</v>
      </c>
      <c r="C82" s="113"/>
      <c r="D82" s="16">
        <v>0</v>
      </c>
      <c r="E82" s="16">
        <v>133000</v>
      </c>
      <c r="F82" s="114">
        <v>100</v>
      </c>
      <c r="G82" s="113"/>
      <c r="H82" s="114">
        <v>133000</v>
      </c>
      <c r="I82" s="113"/>
      <c r="J82" s="113"/>
    </row>
    <row r="83" spans="1:10" x14ac:dyDescent="0.25">
      <c r="A83" s="9" t="s">
        <v>52</v>
      </c>
      <c r="B83" s="119" t="s">
        <v>53</v>
      </c>
      <c r="C83" s="113"/>
      <c r="D83" s="10">
        <v>40108</v>
      </c>
      <c r="E83" s="10">
        <v>12619</v>
      </c>
      <c r="F83" s="120">
        <v>31.46</v>
      </c>
      <c r="G83" s="113"/>
      <c r="H83" s="120">
        <v>52727</v>
      </c>
      <c r="I83" s="113"/>
      <c r="J83" s="113"/>
    </row>
    <row r="84" spans="1:10" x14ac:dyDescent="0.25">
      <c r="A84" s="11" t="s">
        <v>15</v>
      </c>
      <c r="B84" s="117" t="s">
        <v>16</v>
      </c>
      <c r="C84" s="113"/>
      <c r="D84" s="12">
        <v>3583</v>
      </c>
      <c r="E84" s="12">
        <v>2000</v>
      </c>
      <c r="F84" s="118">
        <v>55.82</v>
      </c>
      <c r="G84" s="113"/>
      <c r="H84" s="118">
        <v>5583</v>
      </c>
      <c r="I84" s="113"/>
      <c r="J84" s="113"/>
    </row>
    <row r="85" spans="1:10" x14ac:dyDescent="0.25">
      <c r="A85" s="13" t="s">
        <v>17</v>
      </c>
      <c r="B85" s="115" t="s">
        <v>18</v>
      </c>
      <c r="C85" s="113"/>
      <c r="D85" s="14">
        <v>3583</v>
      </c>
      <c r="E85" s="14">
        <v>2000</v>
      </c>
      <c r="F85" s="116">
        <v>55.82</v>
      </c>
      <c r="G85" s="113"/>
      <c r="H85" s="116">
        <v>5583</v>
      </c>
      <c r="I85" s="113"/>
      <c r="J85" s="113"/>
    </row>
    <row r="86" spans="1:10" x14ac:dyDescent="0.25">
      <c r="A86" s="15" t="s">
        <v>19</v>
      </c>
      <c r="B86" s="112" t="s">
        <v>14</v>
      </c>
      <c r="C86" s="113"/>
      <c r="D86" s="16">
        <v>2256</v>
      </c>
      <c r="E86" s="16">
        <v>2000</v>
      </c>
      <c r="F86" s="114">
        <v>88.65</v>
      </c>
      <c r="G86" s="113"/>
      <c r="H86" s="114">
        <v>4256</v>
      </c>
      <c r="I86" s="113"/>
      <c r="J86" s="113"/>
    </row>
    <row r="87" spans="1:10" x14ac:dyDescent="0.25">
      <c r="A87" s="15" t="s">
        <v>20</v>
      </c>
      <c r="B87" s="112" t="s">
        <v>21</v>
      </c>
      <c r="C87" s="113"/>
      <c r="D87" s="16">
        <v>1327</v>
      </c>
      <c r="E87" s="16">
        <v>0</v>
      </c>
      <c r="F87" s="114">
        <v>0</v>
      </c>
      <c r="G87" s="113"/>
      <c r="H87" s="114">
        <v>1327</v>
      </c>
      <c r="I87" s="113"/>
      <c r="J87" s="113"/>
    </row>
    <row r="88" spans="1:10" x14ac:dyDescent="0.25">
      <c r="A88" s="11" t="s">
        <v>40</v>
      </c>
      <c r="B88" s="117" t="s">
        <v>41</v>
      </c>
      <c r="C88" s="113"/>
      <c r="D88" s="12">
        <v>16988</v>
      </c>
      <c r="E88" s="12">
        <v>6073</v>
      </c>
      <c r="F88" s="118">
        <v>35.75</v>
      </c>
      <c r="G88" s="113"/>
      <c r="H88" s="118">
        <v>23061</v>
      </c>
      <c r="I88" s="113"/>
      <c r="J88" s="113"/>
    </row>
    <row r="89" spans="1:10" x14ac:dyDescent="0.25">
      <c r="A89" s="13" t="s">
        <v>17</v>
      </c>
      <c r="B89" s="115" t="s">
        <v>18</v>
      </c>
      <c r="C89" s="113"/>
      <c r="D89" s="14">
        <v>16988</v>
      </c>
      <c r="E89" s="14">
        <v>6073</v>
      </c>
      <c r="F89" s="116">
        <v>35.75</v>
      </c>
      <c r="G89" s="113"/>
      <c r="H89" s="116">
        <v>23061</v>
      </c>
      <c r="I89" s="113"/>
      <c r="J89" s="113"/>
    </row>
    <row r="90" spans="1:10" x14ac:dyDescent="0.25">
      <c r="A90" s="15" t="s">
        <v>19</v>
      </c>
      <c r="B90" s="112" t="s">
        <v>14</v>
      </c>
      <c r="C90" s="113"/>
      <c r="D90" s="16">
        <v>16591</v>
      </c>
      <c r="E90" s="16">
        <v>6073</v>
      </c>
      <c r="F90" s="114">
        <v>36.6</v>
      </c>
      <c r="G90" s="113"/>
      <c r="H90" s="114">
        <v>22664</v>
      </c>
      <c r="I90" s="113"/>
      <c r="J90" s="113"/>
    </row>
    <row r="91" spans="1:10" x14ac:dyDescent="0.25">
      <c r="A91" s="15" t="s">
        <v>20</v>
      </c>
      <c r="B91" s="112" t="s">
        <v>21</v>
      </c>
      <c r="C91" s="113"/>
      <c r="D91" s="16">
        <v>397</v>
      </c>
      <c r="E91" s="16">
        <v>0</v>
      </c>
      <c r="F91" s="114">
        <v>0</v>
      </c>
      <c r="G91" s="113"/>
      <c r="H91" s="114">
        <v>397</v>
      </c>
      <c r="I91" s="113"/>
      <c r="J91" s="113"/>
    </row>
    <row r="92" spans="1:10" x14ac:dyDescent="0.25">
      <c r="A92" s="11" t="s">
        <v>28</v>
      </c>
      <c r="B92" s="117" t="s">
        <v>29</v>
      </c>
      <c r="C92" s="113"/>
      <c r="D92" s="12">
        <v>19537</v>
      </c>
      <c r="E92" s="12">
        <v>972</v>
      </c>
      <c r="F92" s="118">
        <v>4.9800000000000004</v>
      </c>
      <c r="G92" s="113"/>
      <c r="H92" s="118">
        <v>20509</v>
      </c>
      <c r="I92" s="113"/>
      <c r="J92" s="113"/>
    </row>
    <row r="93" spans="1:10" x14ac:dyDescent="0.25">
      <c r="A93" s="13" t="s">
        <v>17</v>
      </c>
      <c r="B93" s="115" t="s">
        <v>18</v>
      </c>
      <c r="C93" s="113"/>
      <c r="D93" s="14">
        <v>19537</v>
      </c>
      <c r="E93" s="14">
        <v>972</v>
      </c>
      <c r="F93" s="116">
        <v>4.9800000000000004</v>
      </c>
      <c r="G93" s="113"/>
      <c r="H93" s="116">
        <v>20509</v>
      </c>
      <c r="I93" s="113"/>
      <c r="J93" s="113"/>
    </row>
    <row r="94" spans="1:10" x14ac:dyDescent="0.25">
      <c r="A94" s="15" t="s">
        <v>32</v>
      </c>
      <c r="B94" s="112" t="s">
        <v>33</v>
      </c>
      <c r="C94" s="113"/>
      <c r="D94" s="16">
        <v>757</v>
      </c>
      <c r="E94" s="16">
        <v>0</v>
      </c>
      <c r="F94" s="114">
        <v>0</v>
      </c>
      <c r="G94" s="113"/>
      <c r="H94" s="114">
        <v>757</v>
      </c>
      <c r="I94" s="113"/>
      <c r="J94" s="113"/>
    </row>
    <row r="95" spans="1:10" x14ac:dyDescent="0.25">
      <c r="A95" s="15" t="s">
        <v>19</v>
      </c>
      <c r="B95" s="112" t="s">
        <v>14</v>
      </c>
      <c r="C95" s="113"/>
      <c r="D95" s="16">
        <v>18116</v>
      </c>
      <c r="E95" s="16">
        <v>120</v>
      </c>
      <c r="F95" s="114">
        <v>0.66</v>
      </c>
      <c r="G95" s="113"/>
      <c r="H95" s="114">
        <v>18236</v>
      </c>
      <c r="I95" s="113"/>
      <c r="J95" s="113"/>
    </row>
    <row r="96" spans="1:10" x14ac:dyDescent="0.25">
      <c r="A96" s="15" t="s">
        <v>20</v>
      </c>
      <c r="B96" s="112" t="s">
        <v>21</v>
      </c>
      <c r="C96" s="113"/>
      <c r="D96" s="16">
        <v>664</v>
      </c>
      <c r="E96" s="16">
        <v>852</v>
      </c>
      <c r="F96" s="114">
        <v>128.31</v>
      </c>
      <c r="G96" s="113"/>
      <c r="H96" s="114">
        <v>1516</v>
      </c>
      <c r="I96" s="113"/>
      <c r="J96" s="113"/>
    </row>
    <row r="97" spans="1:10" x14ac:dyDescent="0.25">
      <c r="A97" s="11" t="s">
        <v>48</v>
      </c>
      <c r="B97" s="117" t="s">
        <v>49</v>
      </c>
      <c r="C97" s="113"/>
      <c r="D97" s="12">
        <v>0</v>
      </c>
      <c r="E97" s="12">
        <v>3574</v>
      </c>
      <c r="F97" s="118">
        <v>100</v>
      </c>
      <c r="G97" s="113"/>
      <c r="H97" s="118">
        <v>3574</v>
      </c>
      <c r="I97" s="113"/>
      <c r="J97" s="113"/>
    </row>
    <row r="98" spans="1:10" x14ac:dyDescent="0.25">
      <c r="A98" s="13" t="s">
        <v>17</v>
      </c>
      <c r="B98" s="115" t="s">
        <v>18</v>
      </c>
      <c r="C98" s="113"/>
      <c r="D98" s="14">
        <v>0</v>
      </c>
      <c r="E98" s="14">
        <v>1450</v>
      </c>
      <c r="F98" s="116">
        <v>100</v>
      </c>
      <c r="G98" s="113"/>
      <c r="H98" s="116">
        <v>1450</v>
      </c>
      <c r="I98" s="113"/>
      <c r="J98" s="113"/>
    </row>
    <row r="99" spans="1:10" x14ac:dyDescent="0.25">
      <c r="A99" s="15" t="s">
        <v>20</v>
      </c>
      <c r="B99" s="112" t="s">
        <v>21</v>
      </c>
      <c r="C99" s="113"/>
      <c r="D99" s="16">
        <v>0</v>
      </c>
      <c r="E99" s="16">
        <v>1450</v>
      </c>
      <c r="F99" s="114">
        <v>100</v>
      </c>
      <c r="G99" s="113"/>
      <c r="H99" s="114">
        <v>1450</v>
      </c>
      <c r="I99" s="113"/>
      <c r="J99" s="113"/>
    </row>
    <row r="100" spans="1:10" x14ac:dyDescent="0.25">
      <c r="A100" s="13" t="s">
        <v>36</v>
      </c>
      <c r="B100" s="115" t="s">
        <v>37</v>
      </c>
      <c r="C100" s="113"/>
      <c r="D100" s="14">
        <v>0</v>
      </c>
      <c r="E100" s="14">
        <v>2124</v>
      </c>
      <c r="F100" s="116">
        <v>100</v>
      </c>
      <c r="G100" s="113"/>
      <c r="H100" s="116">
        <v>2124</v>
      </c>
      <c r="I100" s="113"/>
      <c r="J100" s="113"/>
    </row>
    <row r="101" spans="1:10" x14ac:dyDescent="0.25">
      <c r="A101" s="15" t="s">
        <v>38</v>
      </c>
      <c r="B101" s="112" t="s">
        <v>39</v>
      </c>
      <c r="C101" s="113"/>
      <c r="D101" s="16">
        <v>0</v>
      </c>
      <c r="E101" s="16">
        <v>2124</v>
      </c>
      <c r="F101" s="114">
        <v>100</v>
      </c>
      <c r="G101" s="113"/>
      <c r="H101" s="114">
        <v>2124</v>
      </c>
      <c r="I101" s="113"/>
      <c r="J101" s="113"/>
    </row>
    <row r="102" spans="1:10" ht="22.5" x14ac:dyDescent="0.25">
      <c r="A102" s="9" t="s">
        <v>54</v>
      </c>
      <c r="B102" s="119" t="s">
        <v>55</v>
      </c>
      <c r="C102" s="113"/>
      <c r="D102" s="10">
        <v>5291</v>
      </c>
      <c r="E102" s="10">
        <v>709</v>
      </c>
      <c r="F102" s="120">
        <v>13.4</v>
      </c>
      <c r="G102" s="113"/>
      <c r="H102" s="120">
        <v>6000</v>
      </c>
      <c r="I102" s="113"/>
      <c r="J102" s="113"/>
    </row>
    <row r="103" spans="1:10" x14ac:dyDescent="0.25">
      <c r="A103" s="11" t="s">
        <v>56</v>
      </c>
      <c r="B103" s="117" t="s">
        <v>57</v>
      </c>
      <c r="C103" s="113"/>
      <c r="D103" s="12">
        <v>5291</v>
      </c>
      <c r="E103" s="12">
        <v>709</v>
      </c>
      <c r="F103" s="118">
        <v>13.4</v>
      </c>
      <c r="G103" s="113"/>
      <c r="H103" s="118">
        <v>6000</v>
      </c>
      <c r="I103" s="113"/>
      <c r="J103" s="113"/>
    </row>
    <row r="104" spans="1:10" x14ac:dyDescent="0.25">
      <c r="A104" s="13" t="s">
        <v>17</v>
      </c>
      <c r="B104" s="115" t="s">
        <v>18</v>
      </c>
      <c r="C104" s="113"/>
      <c r="D104" s="14">
        <v>5291</v>
      </c>
      <c r="E104" s="14">
        <v>709</v>
      </c>
      <c r="F104" s="116">
        <v>13.4</v>
      </c>
      <c r="G104" s="113"/>
      <c r="H104" s="116">
        <v>6000</v>
      </c>
      <c r="I104" s="113"/>
      <c r="J104" s="113"/>
    </row>
    <row r="105" spans="1:10" x14ac:dyDescent="0.25">
      <c r="A105" s="15" t="s">
        <v>19</v>
      </c>
      <c r="B105" s="112" t="s">
        <v>14</v>
      </c>
      <c r="C105" s="113"/>
      <c r="D105" s="16">
        <v>5291</v>
      </c>
      <c r="E105" s="16">
        <v>709</v>
      </c>
      <c r="F105" s="114">
        <v>13.4</v>
      </c>
      <c r="G105" s="113"/>
      <c r="H105" s="114">
        <v>6000</v>
      </c>
      <c r="I105" s="113"/>
      <c r="J105" s="113"/>
    </row>
    <row r="106" spans="1:10" ht="22.5" x14ac:dyDescent="0.25">
      <c r="A106" s="9" t="s">
        <v>58</v>
      </c>
      <c r="B106" s="119" t="s">
        <v>59</v>
      </c>
      <c r="C106" s="113"/>
      <c r="D106" s="10">
        <v>42736</v>
      </c>
      <c r="E106" s="10">
        <v>809</v>
      </c>
      <c r="F106" s="120">
        <v>1.89</v>
      </c>
      <c r="G106" s="113"/>
      <c r="H106" s="120">
        <v>43545</v>
      </c>
      <c r="I106" s="113"/>
      <c r="J106" s="113"/>
    </row>
    <row r="107" spans="1:10" x14ac:dyDescent="0.25">
      <c r="A107" s="11" t="s">
        <v>15</v>
      </c>
      <c r="B107" s="117" t="s">
        <v>16</v>
      </c>
      <c r="C107" s="113"/>
      <c r="D107" s="12">
        <v>42736</v>
      </c>
      <c r="E107" s="12">
        <v>809</v>
      </c>
      <c r="F107" s="118">
        <v>1.89</v>
      </c>
      <c r="G107" s="113"/>
      <c r="H107" s="118">
        <v>43545</v>
      </c>
      <c r="I107" s="113"/>
      <c r="J107" s="113"/>
    </row>
    <row r="108" spans="1:10" x14ac:dyDescent="0.25">
      <c r="A108" s="13" t="s">
        <v>17</v>
      </c>
      <c r="B108" s="115" t="s">
        <v>18</v>
      </c>
      <c r="C108" s="113"/>
      <c r="D108" s="14">
        <v>42736</v>
      </c>
      <c r="E108" s="14">
        <v>809</v>
      </c>
      <c r="F108" s="116">
        <v>1.89</v>
      </c>
      <c r="G108" s="113"/>
      <c r="H108" s="116">
        <v>43545</v>
      </c>
      <c r="I108" s="113"/>
      <c r="J108" s="113"/>
    </row>
    <row r="109" spans="1:10" x14ac:dyDescent="0.25">
      <c r="A109" s="15" t="s">
        <v>32</v>
      </c>
      <c r="B109" s="112" t="s">
        <v>33</v>
      </c>
      <c r="C109" s="113"/>
      <c r="D109" s="16">
        <v>36100</v>
      </c>
      <c r="E109" s="16">
        <v>809</v>
      </c>
      <c r="F109" s="114">
        <v>2.2400000000000002</v>
      </c>
      <c r="G109" s="113"/>
      <c r="H109" s="114">
        <v>36909</v>
      </c>
      <c r="I109" s="113"/>
      <c r="J109" s="113"/>
    </row>
    <row r="110" spans="1:10" x14ac:dyDescent="0.25">
      <c r="A110" s="15" t="s">
        <v>19</v>
      </c>
      <c r="B110" s="112" t="s">
        <v>14</v>
      </c>
      <c r="C110" s="113"/>
      <c r="D110" s="16">
        <v>6636</v>
      </c>
      <c r="E110" s="16">
        <v>0</v>
      </c>
      <c r="F110" s="114">
        <v>0</v>
      </c>
      <c r="G110" s="113"/>
      <c r="H110" s="114">
        <v>6636</v>
      </c>
      <c r="I110" s="113"/>
      <c r="J110" s="113"/>
    </row>
    <row r="111" spans="1:10" ht="22.5" x14ac:dyDescent="0.25">
      <c r="A111" s="9" t="s">
        <v>60</v>
      </c>
      <c r="B111" s="119" t="s">
        <v>61</v>
      </c>
      <c r="C111" s="113"/>
      <c r="D111" s="10">
        <v>39288</v>
      </c>
      <c r="E111" s="10">
        <v>5500</v>
      </c>
      <c r="F111" s="120">
        <v>14</v>
      </c>
      <c r="G111" s="113"/>
      <c r="H111" s="120">
        <v>44788</v>
      </c>
      <c r="I111" s="113"/>
      <c r="J111" s="113"/>
    </row>
    <row r="112" spans="1:10" x14ac:dyDescent="0.25">
      <c r="A112" s="11" t="s">
        <v>15</v>
      </c>
      <c r="B112" s="117" t="s">
        <v>16</v>
      </c>
      <c r="C112" s="113"/>
      <c r="D112" s="12">
        <v>12742</v>
      </c>
      <c r="E112" s="12">
        <v>-4500</v>
      </c>
      <c r="F112" s="118">
        <v>-35.32</v>
      </c>
      <c r="G112" s="113"/>
      <c r="H112" s="118">
        <v>8242</v>
      </c>
      <c r="I112" s="113"/>
      <c r="J112" s="113"/>
    </row>
    <row r="113" spans="1:10" x14ac:dyDescent="0.25">
      <c r="A113" s="13" t="s">
        <v>17</v>
      </c>
      <c r="B113" s="115" t="s">
        <v>18</v>
      </c>
      <c r="C113" s="113"/>
      <c r="D113" s="14">
        <v>12742</v>
      </c>
      <c r="E113" s="14">
        <v>-4500</v>
      </c>
      <c r="F113" s="116">
        <v>-35.32</v>
      </c>
      <c r="G113" s="113"/>
      <c r="H113" s="116">
        <v>8242</v>
      </c>
      <c r="I113" s="113"/>
      <c r="J113" s="113"/>
    </row>
    <row r="114" spans="1:10" x14ac:dyDescent="0.25">
      <c r="A114" s="15" t="s">
        <v>32</v>
      </c>
      <c r="B114" s="112" t="s">
        <v>33</v>
      </c>
      <c r="C114" s="113"/>
      <c r="D114" s="16">
        <v>11149</v>
      </c>
      <c r="E114" s="16">
        <v>-4000</v>
      </c>
      <c r="F114" s="114">
        <v>-35.880000000000003</v>
      </c>
      <c r="G114" s="113"/>
      <c r="H114" s="114">
        <v>7149</v>
      </c>
      <c r="I114" s="113"/>
      <c r="J114" s="113"/>
    </row>
    <row r="115" spans="1:10" x14ac:dyDescent="0.25">
      <c r="A115" s="15" t="s">
        <v>19</v>
      </c>
      <c r="B115" s="112" t="s">
        <v>14</v>
      </c>
      <c r="C115" s="113"/>
      <c r="D115" s="16">
        <v>1593</v>
      </c>
      <c r="E115" s="16">
        <v>-500</v>
      </c>
      <c r="F115" s="114">
        <v>-31.39</v>
      </c>
      <c r="G115" s="113"/>
      <c r="H115" s="114">
        <v>1093</v>
      </c>
      <c r="I115" s="113"/>
      <c r="J115" s="113"/>
    </row>
    <row r="116" spans="1:10" x14ac:dyDescent="0.25">
      <c r="A116" s="11" t="s">
        <v>56</v>
      </c>
      <c r="B116" s="117" t="s">
        <v>57</v>
      </c>
      <c r="C116" s="113"/>
      <c r="D116" s="12">
        <v>26546</v>
      </c>
      <c r="E116" s="12">
        <v>10000</v>
      </c>
      <c r="F116" s="118">
        <v>37.67</v>
      </c>
      <c r="G116" s="113"/>
      <c r="H116" s="118">
        <v>36546</v>
      </c>
      <c r="I116" s="113"/>
      <c r="J116" s="113"/>
    </row>
    <row r="117" spans="1:10" x14ac:dyDescent="0.25">
      <c r="A117" s="13" t="s">
        <v>17</v>
      </c>
      <c r="B117" s="115" t="s">
        <v>18</v>
      </c>
      <c r="C117" s="113"/>
      <c r="D117" s="14">
        <v>26546</v>
      </c>
      <c r="E117" s="14">
        <v>10000</v>
      </c>
      <c r="F117" s="116">
        <v>37.67</v>
      </c>
      <c r="G117" s="113"/>
      <c r="H117" s="116">
        <v>36546</v>
      </c>
      <c r="I117" s="113"/>
      <c r="J117" s="113"/>
    </row>
    <row r="118" spans="1:10" x14ac:dyDescent="0.25">
      <c r="A118" s="15" t="s">
        <v>32</v>
      </c>
      <c r="B118" s="112" t="s">
        <v>33</v>
      </c>
      <c r="C118" s="113"/>
      <c r="D118" s="16">
        <v>24555</v>
      </c>
      <c r="E118" s="16">
        <v>8500</v>
      </c>
      <c r="F118" s="114">
        <v>34.619999999999997</v>
      </c>
      <c r="G118" s="113"/>
      <c r="H118" s="114">
        <v>33055</v>
      </c>
      <c r="I118" s="113"/>
      <c r="J118" s="113"/>
    </row>
    <row r="119" spans="1:10" x14ac:dyDescent="0.25">
      <c r="A119" s="15" t="s">
        <v>19</v>
      </c>
      <c r="B119" s="112" t="s">
        <v>14</v>
      </c>
      <c r="C119" s="113"/>
      <c r="D119" s="16">
        <v>1991</v>
      </c>
      <c r="E119" s="16">
        <v>1500</v>
      </c>
      <c r="F119" s="114">
        <v>75.34</v>
      </c>
      <c r="G119" s="113"/>
      <c r="H119" s="114">
        <v>3491</v>
      </c>
      <c r="I119" s="113"/>
      <c r="J119" s="113"/>
    </row>
    <row r="120" spans="1:10" ht="0" hidden="1" customHeight="1" x14ac:dyDescent="0.25"/>
  </sheetData>
  <mergeCells count="326">
    <mergeCell ref="A1:B1"/>
    <mergeCell ref="G1:H1"/>
    <mergeCell ref="J1:L1"/>
    <mergeCell ref="A3:B3"/>
    <mergeCell ref="G3:H3"/>
    <mergeCell ref="J3:L3"/>
    <mergeCell ref="B15:C15"/>
    <mergeCell ref="F15:G15"/>
    <mergeCell ref="H15:J15"/>
    <mergeCell ref="B16:C16"/>
    <mergeCell ref="F16:G16"/>
    <mergeCell ref="H16:J16"/>
    <mergeCell ref="A5:D5"/>
    <mergeCell ref="A7:D7"/>
    <mergeCell ref="A9:D9"/>
    <mergeCell ref="A11:L11"/>
    <mergeCell ref="A13:L13"/>
    <mergeCell ref="B19:C19"/>
    <mergeCell ref="F19:G19"/>
    <mergeCell ref="H19:J19"/>
    <mergeCell ref="B20:C20"/>
    <mergeCell ref="F20:G20"/>
    <mergeCell ref="H20:J20"/>
    <mergeCell ref="B17:C17"/>
    <mergeCell ref="F17:G17"/>
    <mergeCell ref="H17:J17"/>
    <mergeCell ref="B18:C18"/>
    <mergeCell ref="F18:G18"/>
    <mergeCell ref="H18:J18"/>
    <mergeCell ref="B23:C23"/>
    <mergeCell ref="F23:G23"/>
    <mergeCell ref="H23:J23"/>
    <mergeCell ref="B24:C24"/>
    <mergeCell ref="F24:G24"/>
    <mergeCell ref="H24:J24"/>
    <mergeCell ref="B21:C21"/>
    <mergeCell ref="F21:G21"/>
    <mergeCell ref="H21:J21"/>
    <mergeCell ref="B22:C22"/>
    <mergeCell ref="F22:G22"/>
    <mergeCell ref="H22:J22"/>
    <mergeCell ref="B27:C27"/>
    <mergeCell ref="F27:G27"/>
    <mergeCell ref="H27:J27"/>
    <mergeCell ref="B28:C28"/>
    <mergeCell ref="F28:G28"/>
    <mergeCell ref="H28:J28"/>
    <mergeCell ref="B25:C25"/>
    <mergeCell ref="F25:G25"/>
    <mergeCell ref="H25:J25"/>
    <mergeCell ref="B26:C26"/>
    <mergeCell ref="F26:G26"/>
    <mergeCell ref="H26:J26"/>
    <mergeCell ref="B31:C31"/>
    <mergeCell ref="F31:G31"/>
    <mergeCell ref="H31:J31"/>
    <mergeCell ref="B32:C32"/>
    <mergeCell ref="F32:G32"/>
    <mergeCell ref="H32:J32"/>
    <mergeCell ref="B29:C29"/>
    <mergeCell ref="F29:G29"/>
    <mergeCell ref="H29:J29"/>
    <mergeCell ref="B30:C30"/>
    <mergeCell ref="F30:G30"/>
    <mergeCell ref="H30:J30"/>
    <mergeCell ref="B35:C35"/>
    <mergeCell ref="F35:G35"/>
    <mergeCell ref="H35:J35"/>
    <mergeCell ref="B36:C36"/>
    <mergeCell ref="F36:G36"/>
    <mergeCell ref="H36:J36"/>
    <mergeCell ref="B33:C33"/>
    <mergeCell ref="F33:G33"/>
    <mergeCell ref="H33:J33"/>
    <mergeCell ref="B34:C34"/>
    <mergeCell ref="F34:G34"/>
    <mergeCell ref="H34:J34"/>
    <mergeCell ref="B39:C39"/>
    <mergeCell ref="F39:G39"/>
    <mergeCell ref="H39:J39"/>
    <mergeCell ref="B40:C40"/>
    <mergeCell ref="F40:G40"/>
    <mergeCell ref="H40:J40"/>
    <mergeCell ref="B37:C37"/>
    <mergeCell ref="F37:G37"/>
    <mergeCell ref="H37:J37"/>
    <mergeCell ref="B38:C38"/>
    <mergeCell ref="F38:G38"/>
    <mergeCell ref="H38:J38"/>
    <mergeCell ref="B43:C43"/>
    <mergeCell ref="F43:G43"/>
    <mergeCell ref="H43:J43"/>
    <mergeCell ref="B44:C44"/>
    <mergeCell ref="F44:G44"/>
    <mergeCell ref="H44:J44"/>
    <mergeCell ref="B41:C41"/>
    <mergeCell ref="F41:G41"/>
    <mergeCell ref="H41:J41"/>
    <mergeCell ref="B42:C42"/>
    <mergeCell ref="F42:G42"/>
    <mergeCell ref="H42:J42"/>
    <mergeCell ref="B47:C47"/>
    <mergeCell ref="F47:G47"/>
    <mergeCell ref="H47:J47"/>
    <mergeCell ref="B48:C48"/>
    <mergeCell ref="F48:G48"/>
    <mergeCell ref="H48:J48"/>
    <mergeCell ref="B45:C45"/>
    <mergeCell ref="F45:G45"/>
    <mergeCell ref="H45:J45"/>
    <mergeCell ref="B46:C46"/>
    <mergeCell ref="F46:G46"/>
    <mergeCell ref="H46:J46"/>
    <mergeCell ref="B51:C51"/>
    <mergeCell ref="F51:G51"/>
    <mergeCell ref="H51:J51"/>
    <mergeCell ref="B52:C52"/>
    <mergeCell ref="F52:G52"/>
    <mergeCell ref="H52:J52"/>
    <mergeCell ref="B49:C49"/>
    <mergeCell ref="F49:G49"/>
    <mergeCell ref="H49:J49"/>
    <mergeCell ref="B50:C50"/>
    <mergeCell ref="F50:G50"/>
    <mergeCell ref="H50:J50"/>
    <mergeCell ref="B55:C55"/>
    <mergeCell ref="F55:G55"/>
    <mergeCell ref="H55:J55"/>
    <mergeCell ref="B56:C56"/>
    <mergeCell ref="F56:G56"/>
    <mergeCell ref="H56:J56"/>
    <mergeCell ref="B53:C53"/>
    <mergeCell ref="F53:G53"/>
    <mergeCell ref="H53:J53"/>
    <mergeCell ref="B54:C54"/>
    <mergeCell ref="F54:G54"/>
    <mergeCell ref="H54:J54"/>
    <mergeCell ref="B59:C59"/>
    <mergeCell ref="F59:G59"/>
    <mergeCell ref="H59:J59"/>
    <mergeCell ref="B60:C60"/>
    <mergeCell ref="F60:G60"/>
    <mergeCell ref="H60:J60"/>
    <mergeCell ref="B57:C57"/>
    <mergeCell ref="F57:G57"/>
    <mergeCell ref="H57:J57"/>
    <mergeCell ref="B58:C58"/>
    <mergeCell ref="F58:G58"/>
    <mergeCell ref="H58:J58"/>
    <mergeCell ref="B63:C63"/>
    <mergeCell ref="F63:G63"/>
    <mergeCell ref="H63:J63"/>
    <mergeCell ref="B64:C64"/>
    <mergeCell ref="F64:G64"/>
    <mergeCell ref="H64:J64"/>
    <mergeCell ref="B61:C61"/>
    <mergeCell ref="F61:G61"/>
    <mergeCell ref="H61:J61"/>
    <mergeCell ref="B62:C62"/>
    <mergeCell ref="F62:G62"/>
    <mergeCell ref="H62:J62"/>
    <mergeCell ref="B67:C67"/>
    <mergeCell ref="F67:G67"/>
    <mergeCell ref="H67:J67"/>
    <mergeCell ref="B68:C68"/>
    <mergeCell ref="F68:G68"/>
    <mergeCell ref="H68:J68"/>
    <mergeCell ref="B65:C65"/>
    <mergeCell ref="F65:G65"/>
    <mergeCell ref="H65:J65"/>
    <mergeCell ref="B66:C66"/>
    <mergeCell ref="F66:G66"/>
    <mergeCell ref="H66:J66"/>
    <mergeCell ref="B71:C71"/>
    <mergeCell ref="F71:G71"/>
    <mergeCell ref="H71:J71"/>
    <mergeCell ref="B72:C72"/>
    <mergeCell ref="F72:G72"/>
    <mergeCell ref="H72:J72"/>
    <mergeCell ref="B69:C69"/>
    <mergeCell ref="F69:G69"/>
    <mergeCell ref="H69:J69"/>
    <mergeCell ref="B70:C70"/>
    <mergeCell ref="F70:G70"/>
    <mergeCell ref="H70:J70"/>
    <mergeCell ref="B75:C75"/>
    <mergeCell ref="F75:G75"/>
    <mergeCell ref="H75:J75"/>
    <mergeCell ref="B76:C76"/>
    <mergeCell ref="F76:G76"/>
    <mergeCell ref="H76:J76"/>
    <mergeCell ref="B73:C73"/>
    <mergeCell ref="F73:G73"/>
    <mergeCell ref="H73:J73"/>
    <mergeCell ref="B74:C74"/>
    <mergeCell ref="F74:G74"/>
    <mergeCell ref="H74:J74"/>
    <mergeCell ref="B79:C79"/>
    <mergeCell ref="F79:G79"/>
    <mergeCell ref="H79:J79"/>
    <mergeCell ref="B80:C80"/>
    <mergeCell ref="F80:G80"/>
    <mergeCell ref="H80:J80"/>
    <mergeCell ref="B77:C77"/>
    <mergeCell ref="F77:G77"/>
    <mergeCell ref="H77:J77"/>
    <mergeCell ref="B78:C78"/>
    <mergeCell ref="F78:G78"/>
    <mergeCell ref="H78:J78"/>
    <mergeCell ref="B83:C83"/>
    <mergeCell ref="F83:G83"/>
    <mergeCell ref="H83:J83"/>
    <mergeCell ref="B84:C84"/>
    <mergeCell ref="F84:G84"/>
    <mergeCell ref="H84:J84"/>
    <mergeCell ref="B81:C81"/>
    <mergeCell ref="F81:G81"/>
    <mergeCell ref="H81:J81"/>
    <mergeCell ref="B82:C82"/>
    <mergeCell ref="F82:G82"/>
    <mergeCell ref="H82:J82"/>
    <mergeCell ref="B87:C87"/>
    <mergeCell ref="F87:G87"/>
    <mergeCell ref="H87:J87"/>
    <mergeCell ref="B88:C88"/>
    <mergeCell ref="F88:G88"/>
    <mergeCell ref="H88:J88"/>
    <mergeCell ref="B85:C85"/>
    <mergeCell ref="F85:G85"/>
    <mergeCell ref="H85:J85"/>
    <mergeCell ref="B86:C86"/>
    <mergeCell ref="F86:G86"/>
    <mergeCell ref="H86:J86"/>
    <mergeCell ref="B91:C91"/>
    <mergeCell ref="F91:G91"/>
    <mergeCell ref="H91:J91"/>
    <mergeCell ref="B92:C92"/>
    <mergeCell ref="F92:G92"/>
    <mergeCell ref="H92:J92"/>
    <mergeCell ref="B89:C89"/>
    <mergeCell ref="F89:G89"/>
    <mergeCell ref="H89:J89"/>
    <mergeCell ref="B90:C90"/>
    <mergeCell ref="F90:G90"/>
    <mergeCell ref="H90:J90"/>
    <mergeCell ref="B95:C95"/>
    <mergeCell ref="F95:G95"/>
    <mergeCell ref="H95:J95"/>
    <mergeCell ref="B96:C96"/>
    <mergeCell ref="F96:G96"/>
    <mergeCell ref="H96:J96"/>
    <mergeCell ref="B93:C93"/>
    <mergeCell ref="F93:G93"/>
    <mergeCell ref="H93:J93"/>
    <mergeCell ref="B94:C94"/>
    <mergeCell ref="F94:G94"/>
    <mergeCell ref="H94:J94"/>
    <mergeCell ref="B99:C99"/>
    <mergeCell ref="F99:G99"/>
    <mergeCell ref="H99:J99"/>
    <mergeCell ref="B100:C100"/>
    <mergeCell ref="F100:G100"/>
    <mergeCell ref="H100:J100"/>
    <mergeCell ref="B97:C97"/>
    <mergeCell ref="F97:G97"/>
    <mergeCell ref="H97:J97"/>
    <mergeCell ref="B98:C98"/>
    <mergeCell ref="F98:G98"/>
    <mergeCell ref="H98:J98"/>
    <mergeCell ref="B103:C103"/>
    <mergeCell ref="F103:G103"/>
    <mergeCell ref="H103:J103"/>
    <mergeCell ref="B104:C104"/>
    <mergeCell ref="F104:G104"/>
    <mergeCell ref="H104:J104"/>
    <mergeCell ref="B101:C101"/>
    <mergeCell ref="F101:G101"/>
    <mergeCell ref="H101:J101"/>
    <mergeCell ref="B102:C102"/>
    <mergeCell ref="F102:G102"/>
    <mergeCell ref="H102:J102"/>
    <mergeCell ref="B107:C107"/>
    <mergeCell ref="F107:G107"/>
    <mergeCell ref="H107:J107"/>
    <mergeCell ref="B108:C108"/>
    <mergeCell ref="F108:G108"/>
    <mergeCell ref="H108:J108"/>
    <mergeCell ref="B105:C105"/>
    <mergeCell ref="F105:G105"/>
    <mergeCell ref="H105:J105"/>
    <mergeCell ref="B106:C106"/>
    <mergeCell ref="F106:G106"/>
    <mergeCell ref="H106:J106"/>
    <mergeCell ref="B111:C111"/>
    <mergeCell ref="F111:G111"/>
    <mergeCell ref="H111:J111"/>
    <mergeCell ref="B112:C112"/>
    <mergeCell ref="F112:G112"/>
    <mergeCell ref="H112:J112"/>
    <mergeCell ref="B109:C109"/>
    <mergeCell ref="F109:G109"/>
    <mergeCell ref="H109:J109"/>
    <mergeCell ref="B110:C110"/>
    <mergeCell ref="F110:G110"/>
    <mergeCell ref="H110:J110"/>
    <mergeCell ref="B115:C115"/>
    <mergeCell ref="F115:G115"/>
    <mergeCell ref="H115:J115"/>
    <mergeCell ref="B116:C116"/>
    <mergeCell ref="F116:G116"/>
    <mergeCell ref="H116:J116"/>
    <mergeCell ref="B113:C113"/>
    <mergeCell ref="F113:G113"/>
    <mergeCell ref="H113:J113"/>
    <mergeCell ref="B114:C114"/>
    <mergeCell ref="F114:G114"/>
    <mergeCell ref="H114:J114"/>
    <mergeCell ref="B119:C119"/>
    <mergeCell ref="F119:G119"/>
    <mergeCell ref="H119:J119"/>
    <mergeCell ref="B117:C117"/>
    <mergeCell ref="F117:G117"/>
    <mergeCell ref="H117:J117"/>
    <mergeCell ref="B118:C118"/>
    <mergeCell ref="F118:G118"/>
    <mergeCell ref="H118:J118"/>
  </mergeCells>
  <pageMargins left="0.39370078740157499" right="0.196850393700787" top="0.39370078740157499" bottom="0.63976377952755903" header="0.39370078740157499" footer="0.39370078740157499"/>
  <pageSetup paperSize="9" scale="67" fitToHeight="0" orientation="portrait" r:id="rId1"/>
  <headerFooter alignWithMargins="0">
    <oddFooter>&amp;L&amp;"Arial,Regular"&amp;8 LC147RP-IRI &amp;C&amp;"Arial,Regular"&amp;8Stranica &amp;P od &amp;N &amp;R&amp;"Arial,Regular"&amp;8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4"/>
  <sheetViews>
    <sheetView workbookViewId="0">
      <selection activeCell="I33" sqref="I33"/>
    </sheetView>
  </sheetViews>
  <sheetFormatPr defaultRowHeight="15" x14ac:dyDescent="0.25"/>
  <cols>
    <col min="1" max="1" width="7.85546875" customWidth="1"/>
    <col min="2" max="2" width="16.140625" customWidth="1"/>
    <col min="3" max="3" width="13.7109375" customWidth="1"/>
    <col min="4" max="4" width="46.5703125" customWidth="1"/>
    <col min="5" max="5" width="15.28515625" customWidth="1"/>
    <col min="6" max="6" width="11.28515625" customWidth="1"/>
    <col min="7" max="7" width="11.7109375" bestFit="1" customWidth="1"/>
  </cols>
  <sheetData>
    <row r="1" spans="1:9" ht="18" x14ac:dyDescent="0.25">
      <c r="A1" s="18"/>
      <c r="B1" s="103"/>
      <c r="C1" s="18"/>
      <c r="D1" s="103" t="s">
        <v>139</v>
      </c>
      <c r="E1" s="18"/>
      <c r="F1" s="18"/>
      <c r="G1" s="18"/>
      <c r="H1" s="19"/>
      <c r="I1" s="19"/>
    </row>
    <row r="2" spans="1:9" s="17" customFormat="1" ht="18" x14ac:dyDescent="0.25">
      <c r="A2" s="18"/>
      <c r="B2" s="103"/>
      <c r="C2" s="18"/>
      <c r="D2" s="103"/>
      <c r="E2" s="18"/>
      <c r="F2" s="18"/>
      <c r="G2" s="18"/>
      <c r="H2" s="19"/>
      <c r="I2" s="19"/>
    </row>
    <row r="3" spans="1:9" x14ac:dyDescent="0.25">
      <c r="A3" s="135" t="s">
        <v>62</v>
      </c>
      <c r="B3" s="136"/>
      <c r="C3" s="136"/>
      <c r="D3" s="136"/>
      <c r="E3" s="136"/>
      <c r="F3" s="136"/>
      <c r="G3" s="136"/>
      <c r="H3" s="136"/>
      <c r="I3" s="136"/>
    </row>
    <row r="4" spans="1:9" ht="18" x14ac:dyDescent="0.25">
      <c r="A4" s="18"/>
      <c r="B4" s="18"/>
      <c r="C4" s="18"/>
      <c r="D4" s="18"/>
      <c r="E4" s="18"/>
      <c r="F4" s="18"/>
      <c r="G4" s="18"/>
      <c r="H4" s="19"/>
      <c r="I4" s="19"/>
    </row>
    <row r="5" spans="1:9" x14ac:dyDescent="0.25">
      <c r="A5" s="135" t="s">
        <v>63</v>
      </c>
      <c r="B5" s="139"/>
      <c r="C5" s="139"/>
      <c r="D5" s="139"/>
      <c r="E5" s="139"/>
      <c r="F5" s="139"/>
      <c r="G5" s="139"/>
      <c r="H5" s="139"/>
      <c r="I5" s="139"/>
    </row>
    <row r="6" spans="1:9" ht="18" x14ac:dyDescent="0.25">
      <c r="A6" s="18"/>
      <c r="B6" s="18"/>
      <c r="C6" s="18"/>
      <c r="D6" s="18"/>
      <c r="E6" s="18"/>
      <c r="F6" s="18"/>
      <c r="G6" s="18"/>
      <c r="H6" s="19"/>
      <c r="I6" s="19"/>
    </row>
    <row r="7" spans="1:9" ht="30.75" customHeight="1" x14ac:dyDescent="0.25">
      <c r="A7" s="22" t="s">
        <v>64</v>
      </c>
      <c r="B7" s="23" t="s">
        <v>65</v>
      </c>
      <c r="C7" s="23" t="s">
        <v>66</v>
      </c>
      <c r="D7" s="23" t="s">
        <v>67</v>
      </c>
      <c r="E7" s="22" t="s">
        <v>94</v>
      </c>
      <c r="F7" s="38" t="s">
        <v>95</v>
      </c>
      <c r="G7" s="38" t="s">
        <v>96</v>
      </c>
    </row>
    <row r="8" spans="1:9" x14ac:dyDescent="0.25">
      <c r="A8" s="24">
        <v>6</v>
      </c>
      <c r="B8" s="24"/>
      <c r="C8" s="24"/>
      <c r="D8" s="24" t="s">
        <v>68</v>
      </c>
      <c r="E8" s="35">
        <f>SUM(E9+E11+E13+E16+E19)</f>
        <v>1934145</v>
      </c>
      <c r="F8" s="48">
        <f>F9+F11+F13+F16+F19+F24</f>
        <v>130631</v>
      </c>
      <c r="G8" s="48">
        <f>G9+G11+G13+G16+G19+G24</f>
        <v>2064776</v>
      </c>
    </row>
    <row r="9" spans="1:9" ht="28.5" customHeight="1" x14ac:dyDescent="0.25">
      <c r="A9" s="24"/>
      <c r="B9" s="25">
        <v>63</v>
      </c>
      <c r="C9" s="25"/>
      <c r="D9" s="26" t="s">
        <v>69</v>
      </c>
      <c r="E9" s="36">
        <f>E10</f>
        <v>1443732</v>
      </c>
      <c r="F9" s="48">
        <v>133852</v>
      </c>
      <c r="G9" s="48">
        <v>1577584</v>
      </c>
    </row>
    <row r="10" spans="1:9" ht="26.25" customHeight="1" x14ac:dyDescent="0.25">
      <c r="A10" s="24"/>
      <c r="B10" s="25"/>
      <c r="C10" s="27" t="s">
        <v>70</v>
      </c>
      <c r="D10" s="26" t="s">
        <v>71</v>
      </c>
      <c r="E10" s="37">
        <v>1443732</v>
      </c>
      <c r="F10" s="51">
        <v>133852</v>
      </c>
      <c r="G10" s="49">
        <v>1577584</v>
      </c>
    </row>
    <row r="11" spans="1:9" x14ac:dyDescent="0.25">
      <c r="A11" s="28"/>
      <c r="B11" s="28">
        <v>64</v>
      </c>
      <c r="C11" s="29"/>
      <c r="D11" s="29" t="s">
        <v>72</v>
      </c>
      <c r="E11" s="36">
        <f>E12</f>
        <v>66</v>
      </c>
      <c r="F11" s="50">
        <v>0</v>
      </c>
      <c r="G11" s="50">
        <v>66</v>
      </c>
    </row>
    <row r="12" spans="1:9" x14ac:dyDescent="0.25">
      <c r="A12" s="28"/>
      <c r="B12" s="28"/>
      <c r="C12" s="30" t="s">
        <v>73</v>
      </c>
      <c r="D12" s="31" t="s">
        <v>74</v>
      </c>
      <c r="E12" s="37">
        <v>66</v>
      </c>
      <c r="F12" s="47">
        <v>0</v>
      </c>
      <c r="G12" s="47">
        <v>66</v>
      </c>
    </row>
    <row r="13" spans="1:9" ht="15" customHeight="1" x14ac:dyDescent="0.25">
      <c r="A13" s="28"/>
      <c r="B13" s="28">
        <v>65</v>
      </c>
      <c r="C13" s="29"/>
      <c r="D13" s="31" t="s">
        <v>75</v>
      </c>
      <c r="E13" s="36">
        <f>SUM(E14:E15)</f>
        <v>101135</v>
      </c>
      <c r="F13" s="48">
        <v>-14270</v>
      </c>
      <c r="G13" s="48">
        <v>86865</v>
      </c>
    </row>
    <row r="14" spans="1:9" x14ac:dyDescent="0.25">
      <c r="A14" s="28"/>
      <c r="B14" s="28"/>
      <c r="C14" s="30" t="s">
        <v>76</v>
      </c>
      <c r="D14" s="31" t="s">
        <v>77</v>
      </c>
      <c r="E14" s="37">
        <v>101135</v>
      </c>
      <c r="F14" s="49">
        <v>-14270</v>
      </c>
      <c r="G14" s="49">
        <v>86865</v>
      </c>
    </row>
    <row r="15" spans="1:9" x14ac:dyDescent="0.25">
      <c r="A15" s="28"/>
      <c r="B15" s="28"/>
      <c r="C15" s="30" t="s">
        <v>78</v>
      </c>
      <c r="D15" s="31" t="s">
        <v>79</v>
      </c>
      <c r="E15" s="37">
        <v>0</v>
      </c>
      <c r="F15" s="47">
        <v>0</v>
      </c>
      <c r="G15" s="47">
        <v>0</v>
      </c>
    </row>
    <row r="16" spans="1:9" ht="38.25" x14ac:dyDescent="0.25">
      <c r="A16" s="28"/>
      <c r="B16" s="28">
        <v>66</v>
      </c>
      <c r="C16" s="29"/>
      <c r="D16" s="31" t="s">
        <v>80</v>
      </c>
      <c r="E16" s="36">
        <f>SUM(E17:E18)</f>
        <v>7923</v>
      </c>
      <c r="F16" s="48">
        <v>4840</v>
      </c>
      <c r="G16" s="48">
        <v>12763</v>
      </c>
    </row>
    <row r="17" spans="1:9" x14ac:dyDescent="0.25">
      <c r="A17" s="28"/>
      <c r="B17" s="28"/>
      <c r="C17" s="30" t="s">
        <v>73</v>
      </c>
      <c r="D17" s="31" t="s">
        <v>74</v>
      </c>
      <c r="E17" s="37">
        <v>4738</v>
      </c>
      <c r="F17" s="47">
        <v>0</v>
      </c>
      <c r="G17" s="37">
        <v>4738</v>
      </c>
    </row>
    <row r="18" spans="1:9" ht="15" customHeight="1" x14ac:dyDescent="0.25">
      <c r="A18" s="28"/>
      <c r="B18" s="28"/>
      <c r="C18" s="30" t="s">
        <v>81</v>
      </c>
      <c r="D18" s="31" t="s">
        <v>82</v>
      </c>
      <c r="E18" s="37">
        <v>3185</v>
      </c>
      <c r="F18" s="49">
        <v>4840</v>
      </c>
      <c r="G18" s="37">
        <v>8025</v>
      </c>
    </row>
    <row r="19" spans="1:9" ht="25.5" x14ac:dyDescent="0.25">
      <c r="A19" s="28"/>
      <c r="B19" s="28">
        <v>67</v>
      </c>
      <c r="C19" s="29"/>
      <c r="D19" s="26" t="s">
        <v>83</v>
      </c>
      <c r="E19" s="36">
        <f>SUM(E20:E23)</f>
        <v>381289</v>
      </c>
      <c r="F19" s="48">
        <v>6209</v>
      </c>
      <c r="G19" s="48">
        <f>SUM(G20:G23)</f>
        <v>387498</v>
      </c>
    </row>
    <row r="20" spans="1:9" ht="15" customHeight="1" x14ac:dyDescent="0.25">
      <c r="A20" s="28"/>
      <c r="B20" s="28"/>
      <c r="C20" s="30" t="s">
        <v>84</v>
      </c>
      <c r="D20" s="26" t="s">
        <v>85</v>
      </c>
      <c r="E20" s="37">
        <v>249910</v>
      </c>
      <c r="F20" s="49">
        <v>-4500</v>
      </c>
      <c r="G20" s="49">
        <v>245410</v>
      </c>
    </row>
    <row r="21" spans="1:9" x14ac:dyDescent="0.25">
      <c r="A21" s="28"/>
      <c r="B21" s="28"/>
      <c r="C21" s="30" t="s">
        <v>86</v>
      </c>
      <c r="D21" s="26" t="s">
        <v>87</v>
      </c>
      <c r="E21" s="37">
        <v>99542</v>
      </c>
      <c r="F21" s="47">
        <v>0</v>
      </c>
      <c r="G21" s="49">
        <v>99542</v>
      </c>
    </row>
    <row r="22" spans="1:9" x14ac:dyDescent="0.25">
      <c r="A22" s="28"/>
      <c r="B22" s="28"/>
      <c r="C22" s="30" t="s">
        <v>88</v>
      </c>
      <c r="D22" s="26" t="s">
        <v>89</v>
      </c>
      <c r="E22" s="37">
        <v>31837</v>
      </c>
      <c r="F22" s="49">
        <v>10709</v>
      </c>
      <c r="G22" s="49">
        <v>42546</v>
      </c>
    </row>
    <row r="23" spans="1:9" x14ac:dyDescent="0.25">
      <c r="A23" s="28"/>
      <c r="B23" s="28"/>
      <c r="C23" s="30" t="s">
        <v>90</v>
      </c>
      <c r="D23" s="26" t="s">
        <v>91</v>
      </c>
      <c r="E23" s="37">
        <v>0</v>
      </c>
      <c r="F23" s="37">
        <v>0</v>
      </c>
      <c r="G23" s="37">
        <v>0</v>
      </c>
    </row>
    <row r="24" spans="1:9" x14ac:dyDescent="0.25">
      <c r="A24" s="32">
        <v>7</v>
      </c>
      <c r="B24" s="32"/>
      <c r="C24" s="32"/>
      <c r="D24" s="33" t="s">
        <v>92</v>
      </c>
      <c r="E24" s="36">
        <f>E25</f>
        <v>0</v>
      </c>
      <c r="F24" s="36">
        <f>F25</f>
        <v>0</v>
      </c>
      <c r="G24" s="36">
        <f>G25</f>
        <v>0</v>
      </c>
    </row>
    <row r="25" spans="1:9" x14ac:dyDescent="0.25">
      <c r="A25" s="25"/>
      <c r="B25" s="25">
        <v>72</v>
      </c>
      <c r="C25" s="25"/>
      <c r="D25" s="34" t="s">
        <v>93</v>
      </c>
      <c r="E25" s="37">
        <v>0</v>
      </c>
      <c r="F25" s="47">
        <v>0</v>
      </c>
      <c r="G25" s="47">
        <v>0</v>
      </c>
    </row>
    <row r="26" spans="1:9" ht="15.75" x14ac:dyDescent="0.25">
      <c r="A26" s="137" t="s">
        <v>97</v>
      </c>
      <c r="B26" s="138"/>
      <c r="C26" s="138"/>
      <c r="D26" s="138"/>
      <c r="E26" s="138"/>
      <c r="F26" s="138"/>
      <c r="G26" s="138"/>
      <c r="H26" s="138"/>
      <c r="I26" s="138"/>
    </row>
    <row r="27" spans="1:9" ht="18" x14ac:dyDescent="0.25">
      <c r="A27" s="18"/>
      <c r="B27" s="18"/>
      <c r="C27" s="18"/>
      <c r="D27" s="18"/>
      <c r="E27" s="18"/>
      <c r="F27" s="18"/>
      <c r="G27" s="18"/>
      <c r="H27" s="19"/>
      <c r="I27" s="19"/>
    </row>
    <row r="28" spans="1:9" ht="30" x14ac:dyDescent="0.25">
      <c r="A28" s="22" t="s">
        <v>64</v>
      </c>
      <c r="B28" s="23" t="s">
        <v>65</v>
      </c>
      <c r="C28" s="23" t="s">
        <v>66</v>
      </c>
      <c r="D28" s="23" t="s">
        <v>98</v>
      </c>
      <c r="E28" s="22" t="s">
        <v>94</v>
      </c>
      <c r="F28" s="38" t="s">
        <v>95</v>
      </c>
      <c r="G28" s="38" t="s">
        <v>96</v>
      </c>
    </row>
    <row r="29" spans="1:9" x14ac:dyDescent="0.25">
      <c r="A29" s="24">
        <v>3</v>
      </c>
      <c r="B29" s="24"/>
      <c r="C29" s="24"/>
      <c r="D29" s="24" t="s">
        <v>18</v>
      </c>
      <c r="E29" s="35">
        <f>E30+E38+E48+E51+E53</f>
        <v>1904812</v>
      </c>
      <c r="F29" s="48">
        <f>G29-E29</f>
        <v>132968</v>
      </c>
      <c r="G29" s="48">
        <f>SUM(G30+G38+G48+G51+G53)</f>
        <v>2037780</v>
      </c>
    </row>
    <row r="30" spans="1:9" x14ac:dyDescent="0.25">
      <c r="A30" s="24"/>
      <c r="B30" s="24">
        <v>31</v>
      </c>
      <c r="C30" s="24"/>
      <c r="D30" s="40" t="s">
        <v>33</v>
      </c>
      <c r="E30" s="35">
        <f>SUM(E31:E37)</f>
        <v>1485527</v>
      </c>
      <c r="F30" s="48">
        <f>G30-E30</f>
        <v>15000</v>
      </c>
      <c r="G30" s="48">
        <f>SUM(G31:G37)</f>
        <v>1500527</v>
      </c>
    </row>
    <row r="31" spans="1:9" x14ac:dyDescent="0.25">
      <c r="A31" s="24"/>
      <c r="B31" s="24"/>
      <c r="C31" s="25" t="s">
        <v>99</v>
      </c>
      <c r="D31" s="26" t="s">
        <v>85</v>
      </c>
      <c r="E31" s="37">
        <v>125688</v>
      </c>
      <c r="F31" s="49">
        <f>G31-E31</f>
        <v>6500</v>
      </c>
      <c r="G31" s="49">
        <v>132188</v>
      </c>
    </row>
    <row r="32" spans="1:9" x14ac:dyDescent="0.25">
      <c r="A32" s="24"/>
      <c r="B32" s="24"/>
      <c r="C32" s="29" t="s">
        <v>100</v>
      </c>
      <c r="D32" s="31" t="s">
        <v>74</v>
      </c>
      <c r="E32" s="37">
        <v>0</v>
      </c>
      <c r="F32" s="47">
        <v>0</v>
      </c>
      <c r="G32" s="47">
        <v>0</v>
      </c>
    </row>
    <row r="33" spans="1:7" x14ac:dyDescent="0.25">
      <c r="A33" s="24"/>
      <c r="B33" s="24"/>
      <c r="C33" s="29" t="s">
        <v>101</v>
      </c>
      <c r="D33" s="31" t="s">
        <v>77</v>
      </c>
      <c r="E33" s="37">
        <v>8627</v>
      </c>
      <c r="F33" s="47">
        <v>0</v>
      </c>
      <c r="G33" s="37">
        <v>8627</v>
      </c>
    </row>
    <row r="34" spans="1:7" ht="15" customHeight="1" x14ac:dyDescent="0.25">
      <c r="A34" s="24"/>
      <c r="B34" s="24"/>
      <c r="C34" s="25" t="s">
        <v>102</v>
      </c>
      <c r="D34" s="26" t="s">
        <v>89</v>
      </c>
      <c r="E34" s="37">
        <v>24555</v>
      </c>
      <c r="F34" s="49">
        <f>G34-E34</f>
        <v>8500</v>
      </c>
      <c r="G34" s="49">
        <v>33055</v>
      </c>
    </row>
    <row r="35" spans="1:7" ht="15" customHeight="1" x14ac:dyDescent="0.25">
      <c r="A35" s="24"/>
      <c r="B35" s="25"/>
      <c r="C35" s="25" t="s">
        <v>103</v>
      </c>
      <c r="D35" s="26" t="s">
        <v>71</v>
      </c>
      <c r="E35" s="37">
        <v>1326657</v>
      </c>
      <c r="F35" s="47">
        <v>0</v>
      </c>
      <c r="G35" s="49">
        <v>1326657</v>
      </c>
    </row>
    <row r="36" spans="1:7" x14ac:dyDescent="0.25">
      <c r="A36" s="24"/>
      <c r="B36" s="25"/>
      <c r="C36" s="30" t="s">
        <v>90</v>
      </c>
      <c r="D36" s="26" t="s">
        <v>91</v>
      </c>
      <c r="E36" s="37">
        <v>0</v>
      </c>
      <c r="F36" s="47">
        <v>0</v>
      </c>
      <c r="G36" s="47">
        <v>0</v>
      </c>
    </row>
    <row r="37" spans="1:7" x14ac:dyDescent="0.25">
      <c r="A37" s="24"/>
      <c r="B37" s="25"/>
      <c r="C37" s="25" t="s">
        <v>104</v>
      </c>
      <c r="D37" s="31" t="s">
        <v>82</v>
      </c>
      <c r="E37" s="37">
        <v>0</v>
      </c>
      <c r="F37" s="47">
        <v>0</v>
      </c>
      <c r="G37" s="47">
        <v>0</v>
      </c>
    </row>
    <row r="38" spans="1:7" x14ac:dyDescent="0.25">
      <c r="A38" s="28"/>
      <c r="B38" s="41">
        <v>32</v>
      </c>
      <c r="C38" s="29"/>
      <c r="D38" s="42" t="s">
        <v>14</v>
      </c>
      <c r="E38" s="35">
        <f>SUM(E39:E47)</f>
        <v>389211</v>
      </c>
      <c r="F38" s="48">
        <f>G38-E38</f>
        <v>114585</v>
      </c>
      <c r="G38" s="48">
        <f>SUM(G39:G47)</f>
        <v>503796</v>
      </c>
    </row>
    <row r="39" spans="1:7" x14ac:dyDescent="0.25">
      <c r="A39" s="28"/>
      <c r="B39" s="28"/>
      <c r="C39" s="29" t="s">
        <v>99</v>
      </c>
      <c r="D39" s="26" t="s">
        <v>85</v>
      </c>
      <c r="E39" s="37">
        <v>109756</v>
      </c>
      <c r="F39" s="49">
        <f>G39-E39</f>
        <v>-13000</v>
      </c>
      <c r="G39" s="49">
        <v>96756</v>
      </c>
    </row>
    <row r="40" spans="1:7" x14ac:dyDescent="0.25">
      <c r="A40" s="28"/>
      <c r="B40" s="28"/>
      <c r="C40" s="29" t="s">
        <v>100</v>
      </c>
      <c r="D40" s="31" t="s">
        <v>74</v>
      </c>
      <c r="E40" s="37">
        <v>4804</v>
      </c>
      <c r="F40" s="47">
        <v>0</v>
      </c>
      <c r="G40" s="49">
        <v>4804</v>
      </c>
    </row>
    <row r="41" spans="1:7" x14ac:dyDescent="0.25">
      <c r="A41" s="28"/>
      <c r="B41" s="28"/>
      <c r="C41" s="29" t="s">
        <v>105</v>
      </c>
      <c r="D41" s="26" t="s">
        <v>87</v>
      </c>
      <c r="E41" s="37">
        <v>97883</v>
      </c>
      <c r="F41" s="49">
        <f>G41-E41</f>
        <v>133</v>
      </c>
      <c r="G41" s="49">
        <v>98016</v>
      </c>
    </row>
    <row r="42" spans="1:7" x14ac:dyDescent="0.25">
      <c r="A42" s="28"/>
      <c r="B42" s="28"/>
      <c r="C42" s="29" t="s">
        <v>101</v>
      </c>
      <c r="D42" s="31" t="s">
        <v>77</v>
      </c>
      <c r="E42" s="37">
        <v>85473</v>
      </c>
      <c r="F42" s="49">
        <f>G42-E42</f>
        <v>-10288</v>
      </c>
      <c r="G42" s="49">
        <v>75185</v>
      </c>
    </row>
    <row r="43" spans="1:7" x14ac:dyDescent="0.25">
      <c r="A43" s="28"/>
      <c r="B43" s="28"/>
      <c r="C43" s="25" t="s">
        <v>102</v>
      </c>
      <c r="D43" s="26" t="s">
        <v>89</v>
      </c>
      <c r="E43" s="37">
        <v>7282</v>
      </c>
      <c r="F43" s="49">
        <f>G43-E43</f>
        <v>2209</v>
      </c>
      <c r="G43" s="49">
        <v>9491</v>
      </c>
    </row>
    <row r="44" spans="1:7" x14ac:dyDescent="0.25">
      <c r="A44" s="28"/>
      <c r="B44" s="28"/>
      <c r="C44" s="29" t="s">
        <v>103</v>
      </c>
      <c r="D44" s="26" t="s">
        <v>71</v>
      </c>
      <c r="E44" s="37">
        <v>80828</v>
      </c>
      <c r="F44" s="49">
        <f>G44-E44</f>
        <v>134132</v>
      </c>
      <c r="G44" s="49">
        <v>214960</v>
      </c>
    </row>
    <row r="45" spans="1:7" x14ac:dyDescent="0.25">
      <c r="A45" s="28"/>
      <c r="B45" s="28"/>
      <c r="C45" s="29" t="s">
        <v>106</v>
      </c>
      <c r="D45" s="26" t="s">
        <v>91</v>
      </c>
      <c r="E45" s="37">
        <v>0</v>
      </c>
      <c r="F45" s="47">
        <v>0</v>
      </c>
      <c r="G45" s="47">
        <v>0</v>
      </c>
    </row>
    <row r="46" spans="1:7" x14ac:dyDescent="0.25">
      <c r="A46" s="28"/>
      <c r="B46" s="28"/>
      <c r="C46" s="29" t="s">
        <v>104</v>
      </c>
      <c r="D46" s="31" t="s">
        <v>82</v>
      </c>
      <c r="E46" s="37">
        <v>3185</v>
      </c>
      <c r="F46" s="49">
        <f>G46-E46</f>
        <v>1399</v>
      </c>
      <c r="G46" s="49">
        <v>4584</v>
      </c>
    </row>
    <row r="47" spans="1:7" x14ac:dyDescent="0.25">
      <c r="A47" s="28"/>
      <c r="B47" s="28"/>
      <c r="C47" s="29" t="s">
        <v>107</v>
      </c>
      <c r="D47" s="31" t="s">
        <v>79</v>
      </c>
      <c r="E47" s="37">
        <v>0</v>
      </c>
      <c r="F47" s="47">
        <v>0</v>
      </c>
      <c r="G47" s="47">
        <v>0</v>
      </c>
    </row>
    <row r="48" spans="1:7" x14ac:dyDescent="0.25">
      <c r="A48" s="28"/>
      <c r="B48" s="41">
        <v>34</v>
      </c>
      <c r="C48" s="29"/>
      <c r="D48" s="43" t="s">
        <v>27</v>
      </c>
      <c r="E48" s="35">
        <f>SUM(E49:E50)</f>
        <v>3132</v>
      </c>
      <c r="F48" s="50">
        <v>-133</v>
      </c>
      <c r="G48" s="48">
        <f>SUM(G49:G50)</f>
        <v>2999</v>
      </c>
    </row>
    <row r="49" spans="1:7" x14ac:dyDescent="0.25">
      <c r="A49" s="28"/>
      <c r="B49" s="28"/>
      <c r="C49" s="29" t="s">
        <v>105</v>
      </c>
      <c r="D49" s="26" t="s">
        <v>87</v>
      </c>
      <c r="E49" s="37">
        <v>1659</v>
      </c>
      <c r="F49" s="49">
        <f>G49-E49</f>
        <v>-133</v>
      </c>
      <c r="G49" s="49">
        <v>1526</v>
      </c>
    </row>
    <row r="50" spans="1:7" x14ac:dyDescent="0.25">
      <c r="A50" s="28"/>
      <c r="B50" s="28"/>
      <c r="C50" s="29" t="s">
        <v>103</v>
      </c>
      <c r="D50" s="26" t="s">
        <v>71</v>
      </c>
      <c r="E50" s="46">
        <v>1473</v>
      </c>
      <c r="F50" s="47">
        <v>0</v>
      </c>
      <c r="G50" s="57">
        <v>1473</v>
      </c>
    </row>
    <row r="51" spans="1:7" ht="25.5" x14ac:dyDescent="0.25">
      <c r="A51" s="28"/>
      <c r="B51" s="41">
        <v>36</v>
      </c>
      <c r="C51" s="29"/>
      <c r="D51" s="43" t="s">
        <v>47</v>
      </c>
      <c r="E51" s="35">
        <f>SUM(E52)</f>
        <v>0</v>
      </c>
      <c r="F51" s="48">
        <v>1214</v>
      </c>
      <c r="G51" s="48">
        <v>1214</v>
      </c>
    </row>
    <row r="52" spans="1:7" ht="15" customHeight="1" x14ac:dyDescent="0.25">
      <c r="A52" s="28"/>
      <c r="B52" s="41"/>
      <c r="C52" s="29" t="s">
        <v>103</v>
      </c>
      <c r="D52" s="29" t="s">
        <v>108</v>
      </c>
      <c r="E52" s="37">
        <v>0</v>
      </c>
      <c r="F52" s="49">
        <v>1214</v>
      </c>
      <c r="G52" s="49">
        <v>1214</v>
      </c>
    </row>
    <row r="53" spans="1:7" ht="25.5" x14ac:dyDescent="0.25">
      <c r="A53" s="28"/>
      <c r="B53" s="41">
        <v>37</v>
      </c>
      <c r="C53" s="29"/>
      <c r="D53" s="43" t="s">
        <v>21</v>
      </c>
      <c r="E53" s="35">
        <f>SUM(E54:E56)</f>
        <v>26942</v>
      </c>
      <c r="F53" s="48">
        <f>G53-E53</f>
        <v>2302</v>
      </c>
      <c r="G53" s="48">
        <f>SUM(G54:G57)</f>
        <v>29244</v>
      </c>
    </row>
    <row r="54" spans="1:7" x14ac:dyDescent="0.25">
      <c r="A54" s="28"/>
      <c r="B54" s="41"/>
      <c r="C54" s="29" t="s">
        <v>99</v>
      </c>
      <c r="D54" s="26" t="s">
        <v>85</v>
      </c>
      <c r="E54" s="37">
        <v>4645</v>
      </c>
      <c r="F54" s="47">
        <v>0</v>
      </c>
      <c r="G54" s="49">
        <v>4645</v>
      </c>
    </row>
    <row r="55" spans="1:7" x14ac:dyDescent="0.25">
      <c r="A55" s="28"/>
      <c r="B55" s="41"/>
      <c r="C55" s="44" t="s">
        <v>76</v>
      </c>
      <c r="D55" s="31" t="s">
        <v>77</v>
      </c>
      <c r="E55" s="37">
        <v>397</v>
      </c>
      <c r="F55" s="47">
        <v>0</v>
      </c>
      <c r="G55" s="47">
        <v>397</v>
      </c>
    </row>
    <row r="56" spans="1:7" ht="15" customHeight="1" x14ac:dyDescent="0.25">
      <c r="A56" s="28"/>
      <c r="B56" s="41"/>
      <c r="C56" s="29" t="s">
        <v>103</v>
      </c>
      <c r="D56" s="26" t="s">
        <v>71</v>
      </c>
      <c r="E56" s="37">
        <v>21900</v>
      </c>
      <c r="F56" s="49">
        <f>G56-E56</f>
        <v>852</v>
      </c>
      <c r="G56" s="49">
        <v>22752</v>
      </c>
    </row>
    <row r="57" spans="1:7" x14ac:dyDescent="0.25">
      <c r="A57" s="28"/>
      <c r="B57" s="41"/>
      <c r="C57" s="29" t="s">
        <v>104</v>
      </c>
      <c r="D57" s="31" t="s">
        <v>82</v>
      </c>
      <c r="E57" s="46">
        <v>0</v>
      </c>
      <c r="F57" s="49">
        <v>1450</v>
      </c>
      <c r="G57" s="49">
        <v>1450</v>
      </c>
    </row>
    <row r="58" spans="1:7" x14ac:dyDescent="0.25">
      <c r="A58" s="32">
        <v>4</v>
      </c>
      <c r="B58" s="32"/>
      <c r="C58" s="32"/>
      <c r="D58" s="33" t="s">
        <v>37</v>
      </c>
      <c r="E58" s="35">
        <f>SUM(E59)</f>
        <v>29333</v>
      </c>
      <c r="F58" s="48">
        <f t="shared" ref="F58:F64" si="0">G58-E58</f>
        <v>38260</v>
      </c>
      <c r="G58" s="48">
        <f>G59</f>
        <v>67593</v>
      </c>
    </row>
    <row r="59" spans="1:7" ht="26.25" x14ac:dyDescent="0.25">
      <c r="A59" s="25"/>
      <c r="B59" s="24">
        <v>42</v>
      </c>
      <c r="C59" s="24"/>
      <c r="D59" s="45" t="s">
        <v>39</v>
      </c>
      <c r="E59" s="35">
        <f>SUM(E60:E64)</f>
        <v>29333</v>
      </c>
      <c r="F59" s="48">
        <f t="shared" si="0"/>
        <v>38260</v>
      </c>
      <c r="G59" s="48">
        <f>SUM(G60:G64)</f>
        <v>67593</v>
      </c>
    </row>
    <row r="60" spans="1:7" ht="15" customHeight="1" x14ac:dyDescent="0.25">
      <c r="A60" s="25"/>
      <c r="B60" s="25"/>
      <c r="C60" s="29" t="s">
        <v>99</v>
      </c>
      <c r="D60" s="26" t="s">
        <v>85</v>
      </c>
      <c r="E60" s="37">
        <v>9821</v>
      </c>
      <c r="F60" s="49">
        <f t="shared" si="0"/>
        <v>2000</v>
      </c>
      <c r="G60" s="49">
        <v>11821</v>
      </c>
    </row>
    <row r="61" spans="1:7" x14ac:dyDescent="0.25">
      <c r="A61" s="25"/>
      <c r="B61" s="25"/>
      <c r="C61" s="29" t="s">
        <v>100</v>
      </c>
      <c r="D61" s="31" t="s">
        <v>74</v>
      </c>
      <c r="E61" s="37">
        <v>0</v>
      </c>
      <c r="F61" s="49">
        <f t="shared" si="0"/>
        <v>3997</v>
      </c>
      <c r="G61" s="49">
        <v>3997</v>
      </c>
    </row>
    <row r="62" spans="1:7" x14ac:dyDescent="0.25">
      <c r="A62" s="25"/>
      <c r="B62" s="25"/>
      <c r="C62" s="29" t="s">
        <v>101</v>
      </c>
      <c r="D62" s="31" t="s">
        <v>77</v>
      </c>
      <c r="E62" s="37">
        <v>6638</v>
      </c>
      <c r="F62" s="49">
        <f t="shared" si="0"/>
        <v>30139</v>
      </c>
      <c r="G62" s="49">
        <v>36777</v>
      </c>
    </row>
    <row r="63" spans="1:7" x14ac:dyDescent="0.25">
      <c r="A63" s="25"/>
      <c r="B63" s="25"/>
      <c r="C63" s="29" t="s">
        <v>103</v>
      </c>
      <c r="D63" s="26" t="s">
        <v>71</v>
      </c>
      <c r="E63" s="37">
        <v>12874</v>
      </c>
      <c r="F63" s="49">
        <f t="shared" si="0"/>
        <v>0</v>
      </c>
      <c r="G63" s="49">
        <v>12874</v>
      </c>
    </row>
    <row r="64" spans="1:7" x14ac:dyDescent="0.25">
      <c r="A64" s="25"/>
      <c r="B64" s="25"/>
      <c r="C64" s="29" t="s">
        <v>104</v>
      </c>
      <c r="D64" s="31" t="s">
        <v>82</v>
      </c>
      <c r="E64" s="37">
        <v>0</v>
      </c>
      <c r="F64" s="49">
        <f t="shared" si="0"/>
        <v>2124</v>
      </c>
      <c r="G64" s="49">
        <v>2124</v>
      </c>
    </row>
  </sheetData>
  <mergeCells count="3">
    <mergeCell ref="A3:I3"/>
    <mergeCell ref="A26:I26"/>
    <mergeCell ref="A5:I5"/>
  </mergeCells>
  <pageMargins left="0.7" right="0.7" top="0.75" bottom="0.75" header="0.3" footer="0.3"/>
  <pageSetup paperSize="9" scale="6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tabSelected="1" workbookViewId="0">
      <selection sqref="A1:J1"/>
    </sheetView>
  </sheetViews>
  <sheetFormatPr defaultRowHeight="15" x14ac:dyDescent="0.25"/>
  <cols>
    <col min="1" max="1" width="33.140625" customWidth="1"/>
    <col min="6" max="6" width="26.7109375" customWidth="1"/>
    <col min="7" max="7" width="24.85546875" customWidth="1"/>
    <col min="8" max="8" width="26" customWidth="1"/>
  </cols>
  <sheetData>
    <row r="1" spans="1:10" ht="15.75" x14ac:dyDescent="0.25">
      <c r="A1" s="155" t="s">
        <v>151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5.75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s="17" customFormat="1" ht="15.75" x14ac:dyDescent="0.25">
      <c r="A3" s="58" t="s">
        <v>149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x14ac:dyDescent="0.25">
      <c r="A4" s="135" t="s">
        <v>109</v>
      </c>
      <c r="B4" s="135"/>
      <c r="C4" s="135"/>
      <c r="D4" s="135"/>
      <c r="E4" s="135"/>
      <c r="F4" s="135"/>
      <c r="G4" s="135"/>
      <c r="H4" s="135"/>
      <c r="I4" s="135"/>
      <c r="J4" s="156"/>
    </row>
    <row r="5" spans="1:10" ht="15.75" x14ac:dyDescent="0.25">
      <c r="A5" s="58"/>
      <c r="B5" s="58"/>
      <c r="C5" s="58"/>
      <c r="D5" s="58"/>
      <c r="E5" s="58"/>
      <c r="F5" s="58"/>
      <c r="G5" s="58"/>
      <c r="H5" s="58"/>
      <c r="I5" s="58"/>
      <c r="J5" s="59"/>
    </row>
    <row r="6" spans="1:10" x14ac:dyDescent="0.25">
      <c r="A6" s="135" t="s">
        <v>110</v>
      </c>
      <c r="B6" s="136"/>
      <c r="C6" s="136"/>
      <c r="D6" s="136"/>
      <c r="E6" s="136"/>
      <c r="F6" s="136"/>
      <c r="G6" s="136"/>
      <c r="H6" s="136"/>
      <c r="I6" s="136"/>
      <c r="J6" s="136"/>
    </row>
    <row r="7" spans="1:10" ht="15.75" x14ac:dyDescent="0.25">
      <c r="A7" s="60"/>
      <c r="B7" s="61"/>
      <c r="C7" s="61"/>
      <c r="D7" s="61"/>
      <c r="E7" s="62"/>
      <c r="F7" s="62"/>
      <c r="G7" s="62"/>
      <c r="H7" s="63"/>
      <c r="I7" s="63"/>
      <c r="J7" s="64"/>
    </row>
    <row r="8" spans="1:10" x14ac:dyDescent="0.25">
      <c r="H8" s="80" t="s">
        <v>116</v>
      </c>
    </row>
    <row r="9" spans="1:10" ht="25.5" x14ac:dyDescent="0.25">
      <c r="A9" s="144" t="s">
        <v>111</v>
      </c>
      <c r="B9" s="145"/>
      <c r="C9" s="145"/>
      <c r="D9" s="145"/>
      <c r="E9" s="146"/>
      <c r="F9" s="74" t="s">
        <v>115</v>
      </c>
      <c r="G9" s="74" t="s">
        <v>117</v>
      </c>
      <c r="H9" s="78" t="s">
        <v>118</v>
      </c>
    </row>
    <row r="10" spans="1:10" x14ac:dyDescent="0.25">
      <c r="A10" s="147"/>
      <c r="B10" s="148"/>
      <c r="C10" s="148"/>
      <c r="D10" s="148"/>
      <c r="E10" s="149"/>
      <c r="F10" s="75" t="s">
        <v>116</v>
      </c>
      <c r="G10" s="75" t="s">
        <v>116</v>
      </c>
      <c r="H10" s="79" t="s">
        <v>116</v>
      </c>
    </row>
    <row r="11" spans="1:10" x14ac:dyDescent="0.25">
      <c r="A11" s="157" t="s">
        <v>112</v>
      </c>
      <c r="B11" s="158"/>
      <c r="C11" s="158"/>
      <c r="D11" s="158"/>
      <c r="E11" s="159"/>
      <c r="F11" s="76">
        <f t="shared" ref="F11:H11" si="0">F12+F13</f>
        <v>1934145</v>
      </c>
      <c r="G11" s="76">
        <f t="shared" si="0"/>
        <v>130631</v>
      </c>
      <c r="H11" s="76">
        <f t="shared" si="0"/>
        <v>2064776</v>
      </c>
    </row>
    <row r="12" spans="1:10" x14ac:dyDescent="0.25">
      <c r="A12" s="65">
        <v>6</v>
      </c>
      <c r="B12" s="66" t="s">
        <v>68</v>
      </c>
      <c r="C12" s="67"/>
      <c r="D12" s="67"/>
      <c r="E12" s="68"/>
      <c r="F12" s="77">
        <v>1934145</v>
      </c>
      <c r="G12" s="77">
        <f>H12-F12</f>
        <v>130631</v>
      </c>
      <c r="H12" s="77">
        <v>2064776</v>
      </c>
    </row>
    <row r="13" spans="1:10" x14ac:dyDescent="0.25">
      <c r="A13" s="65">
        <v>7</v>
      </c>
      <c r="B13" s="66" t="s">
        <v>92</v>
      </c>
      <c r="C13" s="69"/>
      <c r="D13" s="69"/>
      <c r="E13" s="68"/>
      <c r="F13" s="77">
        <v>0</v>
      </c>
      <c r="G13" s="77">
        <v>0</v>
      </c>
      <c r="H13" s="77">
        <v>0</v>
      </c>
    </row>
    <row r="14" spans="1:10" x14ac:dyDescent="0.25">
      <c r="A14" s="70" t="s">
        <v>113</v>
      </c>
      <c r="B14" s="71"/>
      <c r="C14" s="71"/>
      <c r="D14" s="71"/>
      <c r="E14" s="72"/>
      <c r="F14" s="76">
        <f t="shared" ref="F14:H14" si="1">F15+F16</f>
        <v>1934145</v>
      </c>
      <c r="G14" s="76">
        <f t="shared" si="1"/>
        <v>171228</v>
      </c>
      <c r="H14" s="76">
        <f t="shared" si="1"/>
        <v>2105373</v>
      </c>
    </row>
    <row r="15" spans="1:10" x14ac:dyDescent="0.25">
      <c r="A15" s="65">
        <v>3</v>
      </c>
      <c r="B15" s="66" t="s">
        <v>18</v>
      </c>
      <c r="C15" s="67"/>
      <c r="D15" s="67"/>
      <c r="E15" s="73"/>
      <c r="F15" s="77">
        <v>1904812</v>
      </c>
      <c r="G15" s="77">
        <f>H15-F15</f>
        <v>132968</v>
      </c>
      <c r="H15" s="77">
        <v>2037780</v>
      </c>
    </row>
    <row r="16" spans="1:10" x14ac:dyDescent="0.25">
      <c r="A16" s="65">
        <v>4</v>
      </c>
      <c r="B16" s="66" t="s">
        <v>37</v>
      </c>
      <c r="C16" s="69"/>
      <c r="D16" s="69"/>
      <c r="E16" s="68"/>
      <c r="F16" s="77">
        <v>29333</v>
      </c>
      <c r="G16" s="77">
        <f>H16-F16</f>
        <v>38260</v>
      </c>
      <c r="H16" s="77">
        <v>67593</v>
      </c>
    </row>
    <row r="17" spans="1:8" x14ac:dyDescent="0.25">
      <c r="A17" s="160" t="s">
        <v>114</v>
      </c>
      <c r="B17" s="158"/>
      <c r="C17" s="158"/>
      <c r="D17" s="158"/>
      <c r="E17" s="161"/>
      <c r="F17" s="76">
        <f t="shared" ref="F17:H17" si="2">F11-F14</f>
        <v>0</v>
      </c>
      <c r="G17" s="76">
        <f t="shared" si="2"/>
        <v>-40597</v>
      </c>
      <c r="H17" s="76">
        <f t="shared" si="2"/>
        <v>-40597</v>
      </c>
    </row>
    <row r="19" spans="1:8" x14ac:dyDescent="0.25">
      <c r="A19" s="162" t="s">
        <v>119</v>
      </c>
      <c r="B19" s="162"/>
      <c r="C19" s="162"/>
      <c r="D19" s="162"/>
      <c r="E19" s="162"/>
      <c r="F19" s="162"/>
      <c r="G19" s="162"/>
      <c r="H19" s="162"/>
    </row>
    <row r="20" spans="1:8" ht="15.75" x14ac:dyDescent="0.25">
      <c r="A20" s="58"/>
      <c r="B20" s="81"/>
      <c r="C20" s="81"/>
      <c r="D20" s="81"/>
      <c r="E20" s="81"/>
      <c r="F20" s="81"/>
      <c r="G20" s="82"/>
      <c r="H20" s="64" t="s">
        <v>116</v>
      </c>
    </row>
    <row r="21" spans="1:8" x14ac:dyDescent="0.25">
      <c r="A21" s="144" t="s">
        <v>111</v>
      </c>
      <c r="B21" s="145"/>
      <c r="C21" s="145"/>
      <c r="D21" s="145"/>
      <c r="E21" s="146"/>
      <c r="F21" s="74" t="s">
        <v>120</v>
      </c>
      <c r="G21" s="74" t="s">
        <v>117</v>
      </c>
      <c r="H21" s="78" t="s">
        <v>118</v>
      </c>
    </row>
    <row r="22" spans="1:8" x14ac:dyDescent="0.25">
      <c r="A22" s="147"/>
      <c r="B22" s="148"/>
      <c r="C22" s="148"/>
      <c r="D22" s="148"/>
      <c r="E22" s="149"/>
      <c r="F22" s="75" t="s">
        <v>116</v>
      </c>
      <c r="G22" s="75" t="s">
        <v>116</v>
      </c>
      <c r="H22" s="79" t="s">
        <v>116</v>
      </c>
    </row>
    <row r="23" spans="1:8" x14ac:dyDescent="0.25">
      <c r="A23" s="65">
        <v>8</v>
      </c>
      <c r="B23" s="83" t="s">
        <v>121</v>
      </c>
      <c r="C23" s="69"/>
      <c r="D23" s="69"/>
      <c r="E23" s="68"/>
      <c r="F23" s="77">
        <v>0</v>
      </c>
      <c r="G23" s="77">
        <v>0</v>
      </c>
      <c r="H23" s="77">
        <v>0</v>
      </c>
    </row>
    <row r="24" spans="1:8" x14ac:dyDescent="0.25">
      <c r="A24" s="65">
        <v>5</v>
      </c>
      <c r="B24" s="66" t="s">
        <v>122</v>
      </c>
      <c r="C24" s="69"/>
      <c r="D24" s="69"/>
      <c r="E24" s="68"/>
      <c r="F24" s="77">
        <v>0</v>
      </c>
      <c r="G24" s="77">
        <v>0</v>
      </c>
      <c r="H24" s="77">
        <v>0</v>
      </c>
    </row>
    <row r="25" spans="1:8" x14ac:dyDescent="0.25">
      <c r="A25" s="160" t="s">
        <v>123</v>
      </c>
      <c r="B25" s="158"/>
      <c r="C25" s="158"/>
      <c r="D25" s="158"/>
      <c r="E25" s="161"/>
      <c r="F25" s="76">
        <f t="shared" ref="F25:H25" si="3">F23-F24</f>
        <v>0</v>
      </c>
      <c r="G25" s="76">
        <f t="shared" si="3"/>
        <v>0</v>
      </c>
      <c r="H25" s="76">
        <f t="shared" si="3"/>
        <v>0</v>
      </c>
    </row>
    <row r="27" spans="1:8" x14ac:dyDescent="0.25">
      <c r="A27" s="162" t="s">
        <v>124</v>
      </c>
      <c r="B27" s="163"/>
      <c r="C27" s="163"/>
      <c r="D27" s="163"/>
      <c r="E27" s="163"/>
      <c r="F27" s="163"/>
      <c r="G27" s="163"/>
      <c r="H27" s="163"/>
    </row>
    <row r="28" spans="1:8" ht="15.75" x14ac:dyDescent="0.25">
      <c r="A28" s="84"/>
      <c r="B28" s="81"/>
      <c r="C28" s="81"/>
      <c r="D28" s="81"/>
      <c r="E28" s="81"/>
      <c r="F28" s="81"/>
      <c r="G28" s="82"/>
      <c r="H28" s="82"/>
    </row>
    <row r="29" spans="1:8" x14ac:dyDescent="0.25">
      <c r="A29" s="144" t="s">
        <v>111</v>
      </c>
      <c r="B29" s="145"/>
      <c r="C29" s="145"/>
      <c r="D29" s="145"/>
      <c r="E29" s="146"/>
      <c r="F29" s="74" t="s">
        <v>120</v>
      </c>
      <c r="G29" s="74" t="s">
        <v>125</v>
      </c>
      <c r="H29" s="78" t="s">
        <v>118</v>
      </c>
    </row>
    <row r="30" spans="1:8" x14ac:dyDescent="0.25">
      <c r="A30" s="147"/>
      <c r="B30" s="148"/>
      <c r="C30" s="148"/>
      <c r="D30" s="148"/>
      <c r="E30" s="149"/>
      <c r="F30" s="75" t="s">
        <v>116</v>
      </c>
      <c r="G30" s="75" t="s">
        <v>116</v>
      </c>
      <c r="H30" s="79" t="s">
        <v>116</v>
      </c>
    </row>
    <row r="31" spans="1:8" x14ac:dyDescent="0.25">
      <c r="A31" s="152" t="s">
        <v>126</v>
      </c>
      <c r="B31" s="153"/>
      <c r="C31" s="153"/>
      <c r="D31" s="153"/>
      <c r="E31" s="154"/>
      <c r="F31" s="85"/>
      <c r="G31" s="85"/>
      <c r="H31" s="85"/>
    </row>
    <row r="32" spans="1:8" ht="15.75" x14ac:dyDescent="0.25">
      <c r="A32" s="86">
        <v>9</v>
      </c>
      <c r="B32" s="87" t="s">
        <v>127</v>
      </c>
      <c r="C32" s="88"/>
      <c r="D32" s="88"/>
      <c r="E32" s="88"/>
      <c r="F32" s="89">
        <v>0</v>
      </c>
      <c r="G32" s="89">
        <v>40597</v>
      </c>
      <c r="H32" s="89">
        <v>40597</v>
      </c>
    </row>
    <row r="33" spans="1:8" ht="15.75" x14ac:dyDescent="0.25">
      <c r="A33" s="86">
        <v>9</v>
      </c>
      <c r="B33" s="87" t="s">
        <v>128</v>
      </c>
      <c r="C33" s="88"/>
      <c r="D33" s="88"/>
      <c r="E33" s="88"/>
      <c r="F33" s="90">
        <v>0</v>
      </c>
      <c r="G33" s="90">
        <v>0</v>
      </c>
      <c r="H33" s="90">
        <v>0</v>
      </c>
    </row>
    <row r="34" spans="1:8" x14ac:dyDescent="0.25">
      <c r="A34" s="142" t="s">
        <v>129</v>
      </c>
      <c r="B34" s="143"/>
      <c r="C34" s="143"/>
      <c r="D34" s="143"/>
      <c r="E34" s="143"/>
      <c r="F34" s="76">
        <f>F32-F33</f>
        <v>0</v>
      </c>
      <c r="G34" s="76">
        <f t="shared" ref="G34" si="4">G32-G33</f>
        <v>40597</v>
      </c>
      <c r="H34" s="76">
        <f>H32-H33</f>
        <v>40597</v>
      </c>
    </row>
    <row r="36" spans="1:8" ht="15" customHeight="1" x14ac:dyDescent="0.25">
      <c r="A36" s="135" t="s">
        <v>130</v>
      </c>
      <c r="B36" s="136"/>
      <c r="C36" s="136"/>
      <c r="D36" s="136"/>
      <c r="E36" s="136"/>
      <c r="F36" s="136"/>
      <c r="G36" s="136"/>
      <c r="H36" s="136"/>
    </row>
    <row r="37" spans="1:8" ht="15.75" x14ac:dyDescent="0.25">
      <c r="A37" s="84"/>
      <c r="B37" s="81"/>
      <c r="C37" s="81"/>
      <c r="D37" s="81"/>
      <c r="E37" s="81"/>
      <c r="F37" s="81"/>
      <c r="G37" s="82"/>
      <c r="H37" s="82"/>
    </row>
    <row r="38" spans="1:8" x14ac:dyDescent="0.25">
      <c r="A38" s="144" t="s">
        <v>131</v>
      </c>
      <c r="B38" s="145"/>
      <c r="C38" s="145"/>
      <c r="D38" s="145"/>
      <c r="E38" s="146"/>
      <c r="F38" s="74" t="s">
        <v>120</v>
      </c>
      <c r="G38" s="74" t="s">
        <v>125</v>
      </c>
      <c r="H38" s="78" t="s">
        <v>118</v>
      </c>
    </row>
    <row r="39" spans="1:8" x14ac:dyDescent="0.25">
      <c r="A39" s="147"/>
      <c r="B39" s="148"/>
      <c r="C39" s="148"/>
      <c r="D39" s="148"/>
      <c r="E39" s="149"/>
      <c r="F39" s="75" t="s">
        <v>116</v>
      </c>
      <c r="G39" s="75" t="s">
        <v>116</v>
      </c>
      <c r="H39" s="79" t="s">
        <v>116</v>
      </c>
    </row>
    <row r="40" spans="1:8" x14ac:dyDescent="0.25">
      <c r="A40" s="87" t="s">
        <v>132</v>
      </c>
      <c r="B40" s="91"/>
      <c r="C40" s="92"/>
      <c r="D40" s="92"/>
      <c r="E40" s="92"/>
      <c r="F40" s="90">
        <v>1934145</v>
      </c>
      <c r="G40" s="90">
        <v>171228</v>
      </c>
      <c r="H40" s="90">
        <f>H34+H11</f>
        <v>2105373</v>
      </c>
    </row>
    <row r="41" spans="1:8" x14ac:dyDescent="0.25">
      <c r="A41" s="87" t="s">
        <v>133</v>
      </c>
      <c r="B41" s="91"/>
      <c r="C41" s="92"/>
      <c r="D41" s="92"/>
      <c r="E41" s="92"/>
      <c r="F41" s="90">
        <v>1934145</v>
      </c>
      <c r="G41" s="90">
        <v>171228</v>
      </c>
      <c r="H41" s="90">
        <f>H33+H14</f>
        <v>2105373</v>
      </c>
    </row>
    <row r="42" spans="1:8" x14ac:dyDescent="0.25">
      <c r="A42" s="150" t="s">
        <v>134</v>
      </c>
      <c r="B42" s="151"/>
      <c r="C42" s="151"/>
      <c r="D42" s="151"/>
      <c r="E42" s="151"/>
      <c r="F42" s="93">
        <f t="shared" ref="F42:H42" si="5">F40-F41</f>
        <v>0</v>
      </c>
      <c r="G42" s="93">
        <f t="shared" si="5"/>
        <v>0</v>
      </c>
      <c r="H42" s="93">
        <f t="shared" si="5"/>
        <v>0</v>
      </c>
    </row>
    <row r="44" spans="1:8" ht="27" customHeight="1" x14ac:dyDescent="0.25">
      <c r="A44" s="140"/>
      <c r="B44" s="141"/>
      <c r="C44" s="141"/>
      <c r="D44" s="141"/>
      <c r="E44" s="141"/>
      <c r="F44" s="141"/>
      <c r="G44" s="141"/>
      <c r="H44" s="141"/>
    </row>
    <row r="45" spans="1:8" ht="15.75" x14ac:dyDescent="0.25">
      <c r="A45" s="94"/>
      <c r="B45" s="94"/>
      <c r="C45" s="94"/>
      <c r="D45" s="94"/>
      <c r="E45" s="94"/>
      <c r="F45" s="94"/>
      <c r="G45" s="94"/>
      <c r="H45" s="94"/>
    </row>
    <row r="46" spans="1:8" ht="42.75" customHeight="1" x14ac:dyDescent="0.25">
      <c r="A46" s="140"/>
      <c r="B46" s="141"/>
      <c r="C46" s="141"/>
      <c r="D46" s="141"/>
      <c r="E46" s="141"/>
      <c r="F46" s="141"/>
      <c r="G46" s="141"/>
      <c r="H46" s="141"/>
    </row>
    <row r="47" spans="1:8" ht="15.75" x14ac:dyDescent="0.25">
      <c r="A47" s="94"/>
      <c r="B47" s="94"/>
      <c r="C47" s="94"/>
      <c r="D47" s="94"/>
      <c r="E47" s="94"/>
      <c r="F47" s="94"/>
      <c r="G47" s="94"/>
      <c r="H47" s="94"/>
    </row>
    <row r="48" spans="1:8" ht="57.75" customHeight="1" x14ac:dyDescent="0.25">
      <c r="A48" s="140" t="s">
        <v>135</v>
      </c>
      <c r="B48" s="141"/>
      <c r="C48" s="141"/>
      <c r="D48" s="141"/>
      <c r="E48" s="141"/>
      <c r="F48" s="141"/>
      <c r="G48" s="141"/>
      <c r="H48" s="141"/>
    </row>
    <row r="50" spans="1:8" ht="15.75" x14ac:dyDescent="0.25">
      <c r="A50" s="94"/>
      <c r="B50" s="94"/>
      <c r="C50" s="94"/>
      <c r="D50" s="94"/>
      <c r="E50" s="94"/>
      <c r="F50" s="94"/>
      <c r="G50" s="94"/>
      <c r="H50" s="94"/>
    </row>
    <row r="51" spans="1:8" ht="15.75" x14ac:dyDescent="0.25">
      <c r="A51" s="140"/>
      <c r="B51" s="141"/>
      <c r="C51" s="141"/>
      <c r="D51" s="141"/>
      <c r="E51" s="141"/>
      <c r="F51" s="141"/>
      <c r="G51" s="141"/>
      <c r="H51" s="141"/>
    </row>
    <row r="52" spans="1:8" ht="15.75" x14ac:dyDescent="0.25">
      <c r="A52" s="94"/>
      <c r="B52" s="94"/>
      <c r="C52" s="94"/>
      <c r="D52" s="94"/>
      <c r="E52" s="94"/>
      <c r="F52" s="94"/>
      <c r="G52" s="94"/>
      <c r="H52" s="94"/>
    </row>
    <row r="53" spans="1:8" ht="60.75" customHeight="1" x14ac:dyDescent="0.25">
      <c r="A53" s="140"/>
      <c r="B53" s="141"/>
      <c r="C53" s="141"/>
      <c r="D53" s="141"/>
      <c r="E53" s="141"/>
      <c r="F53" s="141"/>
      <c r="G53" s="141"/>
      <c r="H53" s="141"/>
    </row>
  </sheetData>
  <mergeCells count="21">
    <mergeCell ref="A31:E31"/>
    <mergeCell ref="A1:J1"/>
    <mergeCell ref="A4:J4"/>
    <mergeCell ref="A6:J6"/>
    <mergeCell ref="A9:E10"/>
    <mergeCell ref="A11:E11"/>
    <mergeCell ref="A17:E17"/>
    <mergeCell ref="A19:H19"/>
    <mergeCell ref="A21:E22"/>
    <mergeCell ref="A25:E25"/>
    <mergeCell ref="A27:H27"/>
    <mergeCell ref="A29:E30"/>
    <mergeCell ref="A48:H48"/>
    <mergeCell ref="A51:H51"/>
    <mergeCell ref="A53:H53"/>
    <mergeCell ref="A34:E34"/>
    <mergeCell ref="A36:H36"/>
    <mergeCell ref="A38:E39"/>
    <mergeCell ref="A42:E42"/>
    <mergeCell ref="A44:H44"/>
    <mergeCell ref="A46:H46"/>
  </mergeCells>
  <pageMargins left="0.7" right="0.7" top="0.75" bottom="0.75" header="0.3" footer="0.3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workbookViewId="0">
      <selection activeCell="K11" sqref="K11"/>
    </sheetView>
  </sheetViews>
  <sheetFormatPr defaultRowHeight="15" x14ac:dyDescent="0.25"/>
  <cols>
    <col min="1" max="1" width="60.42578125" customWidth="1"/>
    <col min="4" max="4" width="19.28515625" customWidth="1"/>
    <col min="5" max="5" width="11.28515625" customWidth="1"/>
    <col min="6" max="6" width="11" customWidth="1"/>
    <col min="7" max="7" width="14.28515625" customWidth="1"/>
    <col min="8" max="8" width="21" customWidth="1"/>
  </cols>
  <sheetData>
    <row r="1" spans="1:9" ht="21" x14ac:dyDescent="0.35">
      <c r="A1" s="111" t="s">
        <v>150</v>
      </c>
      <c r="B1" s="95"/>
      <c r="C1" s="95"/>
      <c r="D1" s="95"/>
      <c r="E1" s="95"/>
      <c r="F1" s="95"/>
      <c r="G1" s="95"/>
      <c r="H1" s="95"/>
      <c r="I1" s="95"/>
    </row>
    <row r="2" spans="1:9" s="17" customFormat="1" x14ac:dyDescent="0.25">
      <c r="A2" s="110"/>
      <c r="B2" s="95"/>
      <c r="C2" s="95"/>
      <c r="D2" s="95"/>
      <c r="E2" s="95"/>
      <c r="F2" s="95"/>
      <c r="G2" s="95"/>
      <c r="H2" s="95"/>
      <c r="I2" s="95"/>
    </row>
    <row r="3" spans="1:9" x14ac:dyDescent="0.25">
      <c r="A3" s="135" t="s">
        <v>147</v>
      </c>
      <c r="B3" s="135"/>
      <c r="C3" s="135"/>
      <c r="D3" s="135"/>
      <c r="E3" s="135"/>
      <c r="F3" s="135"/>
      <c r="G3" s="135"/>
      <c r="H3" s="135"/>
      <c r="I3" s="135"/>
    </row>
    <row r="4" spans="1:9" ht="18" x14ac:dyDescent="0.25">
      <c r="A4" s="164"/>
      <c r="B4" s="164"/>
      <c r="C4" s="164"/>
      <c r="D4" s="164"/>
      <c r="E4" s="164"/>
      <c r="F4" s="164"/>
      <c r="G4" s="164"/>
      <c r="H4" s="164"/>
      <c r="I4" s="164"/>
    </row>
    <row r="5" spans="1:9" ht="25.5" x14ac:dyDescent="0.25">
      <c r="A5" s="22" t="s">
        <v>64</v>
      </c>
      <c r="B5" s="23" t="s">
        <v>65</v>
      </c>
      <c r="C5" s="23" t="s">
        <v>66</v>
      </c>
      <c r="D5" s="23" t="s">
        <v>131</v>
      </c>
      <c r="E5" s="22" t="s">
        <v>94</v>
      </c>
      <c r="F5" s="22" t="s">
        <v>95</v>
      </c>
      <c r="G5" s="22" t="s">
        <v>96</v>
      </c>
    </row>
    <row r="6" spans="1:9" ht="42.75" customHeight="1" x14ac:dyDescent="0.25">
      <c r="A6" s="24">
        <v>9</v>
      </c>
      <c r="B6" s="24"/>
      <c r="C6" s="24"/>
      <c r="D6" s="96" t="s">
        <v>136</v>
      </c>
      <c r="E6" s="35">
        <v>133386</v>
      </c>
      <c r="F6" s="35">
        <f>F8</f>
        <v>40597</v>
      </c>
      <c r="G6" s="35">
        <f>E6+F6</f>
        <v>173983</v>
      </c>
    </row>
    <row r="7" spans="1:9" x14ac:dyDescent="0.25">
      <c r="A7" s="24"/>
      <c r="B7" s="24"/>
      <c r="C7" s="24"/>
      <c r="D7" s="97"/>
      <c r="E7" s="37"/>
      <c r="F7" s="37"/>
      <c r="G7" s="37"/>
    </row>
    <row r="8" spans="1:9" ht="16.5" customHeight="1" x14ac:dyDescent="0.25">
      <c r="A8" s="24"/>
      <c r="B8" s="24">
        <v>92</v>
      </c>
      <c r="C8" s="25"/>
      <c r="D8" s="96" t="s">
        <v>137</v>
      </c>
      <c r="E8" s="35">
        <f t="shared" ref="E8" si="0">SUM(E9:E11)</f>
        <v>0</v>
      </c>
      <c r="F8" s="35">
        <f>SUM(F9:F12)</f>
        <v>40597</v>
      </c>
      <c r="G8" s="35">
        <f>SUM(G9:G12)</f>
        <v>40597</v>
      </c>
    </row>
    <row r="9" spans="1:9" ht="29.25" customHeight="1" x14ac:dyDescent="0.25">
      <c r="A9" s="29"/>
      <c r="B9" s="29"/>
      <c r="C9" s="29" t="s">
        <v>100</v>
      </c>
      <c r="D9" s="31" t="s">
        <v>74</v>
      </c>
      <c r="E9" s="98">
        <v>0</v>
      </c>
      <c r="F9" s="98">
        <v>3997</v>
      </c>
      <c r="G9" s="98">
        <v>3997</v>
      </c>
    </row>
    <row r="10" spans="1:9" ht="26.25" customHeight="1" x14ac:dyDescent="0.25">
      <c r="A10" s="99"/>
      <c r="B10" s="99"/>
      <c r="C10" s="29" t="s">
        <v>101</v>
      </c>
      <c r="D10" s="31" t="s">
        <v>77</v>
      </c>
      <c r="E10" s="98">
        <v>0</v>
      </c>
      <c r="F10" s="98">
        <v>34121</v>
      </c>
      <c r="G10" s="98">
        <v>34121</v>
      </c>
    </row>
    <row r="11" spans="1:9" ht="27.75" customHeight="1" x14ac:dyDescent="0.25">
      <c r="A11" s="26"/>
      <c r="B11" s="26"/>
      <c r="C11" s="29" t="s">
        <v>103</v>
      </c>
      <c r="D11" s="26" t="s">
        <v>71</v>
      </c>
      <c r="E11" s="98">
        <v>0</v>
      </c>
      <c r="F11" s="98">
        <v>2346</v>
      </c>
      <c r="G11" s="98">
        <v>2346</v>
      </c>
    </row>
    <row r="12" spans="1:9" ht="30" customHeight="1" x14ac:dyDescent="0.25">
      <c r="A12" s="26"/>
      <c r="B12" s="26"/>
      <c r="C12" s="44" t="s">
        <v>81</v>
      </c>
      <c r="D12" s="31" t="s">
        <v>82</v>
      </c>
      <c r="E12" s="100">
        <v>0</v>
      </c>
      <c r="F12" s="100">
        <v>133</v>
      </c>
      <c r="G12" s="100">
        <v>133</v>
      </c>
    </row>
    <row r="13" spans="1:9" x14ac:dyDescent="0.25">
      <c r="A13" s="165" t="s">
        <v>138</v>
      </c>
      <c r="B13" s="165"/>
      <c r="C13" s="165"/>
      <c r="D13" s="166"/>
      <c r="E13" s="101">
        <f t="shared" ref="E13:G13" si="1">E6</f>
        <v>133386</v>
      </c>
      <c r="F13" s="101">
        <f>F8</f>
        <v>40597</v>
      </c>
      <c r="G13" s="101">
        <f t="shared" si="1"/>
        <v>173983</v>
      </c>
    </row>
    <row r="14" spans="1:9" ht="2.25" customHeight="1" x14ac:dyDescent="0.25">
      <c r="A14" s="167"/>
      <c r="B14" s="167"/>
      <c r="C14" s="167"/>
      <c r="D14" s="168"/>
      <c r="E14" s="102"/>
      <c r="F14" s="102"/>
      <c r="G14" s="102"/>
    </row>
  </sheetData>
  <mergeCells count="3">
    <mergeCell ref="A3:I3"/>
    <mergeCell ref="A4:I4"/>
    <mergeCell ref="A13:D14"/>
  </mergeCells>
  <pageMargins left="0.7" right="0.7" top="0.75" bottom="0.75" header="0.3" footer="0.3"/>
  <pageSetup paperSize="9" scale="7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"/>
  <sheetViews>
    <sheetView workbookViewId="0">
      <selection activeCell="D23" sqref="D23:D25"/>
    </sheetView>
  </sheetViews>
  <sheetFormatPr defaultRowHeight="15" x14ac:dyDescent="0.25"/>
  <cols>
    <col min="1" max="1" width="21.28515625" customWidth="1"/>
    <col min="2" max="2" width="17.5703125" customWidth="1"/>
    <col min="3" max="3" width="24" customWidth="1"/>
    <col min="4" max="4" width="18.7109375" customWidth="1"/>
  </cols>
  <sheetData>
    <row r="1" spans="1:6" ht="18" x14ac:dyDescent="0.25">
      <c r="A1" s="18"/>
      <c r="B1" s="39" t="s">
        <v>148</v>
      </c>
      <c r="C1" s="18"/>
      <c r="D1" s="18"/>
      <c r="E1" s="19"/>
      <c r="F1" s="19"/>
    </row>
    <row r="2" spans="1:6" s="17" customFormat="1" ht="18" x14ac:dyDescent="0.25">
      <c r="A2" s="18"/>
      <c r="B2" s="39"/>
      <c r="C2" s="18"/>
      <c r="D2" s="18"/>
      <c r="E2" s="19"/>
      <c r="F2" s="19"/>
    </row>
    <row r="3" spans="1:6" x14ac:dyDescent="0.25">
      <c r="A3" s="135" t="s">
        <v>140</v>
      </c>
      <c r="B3" s="139"/>
      <c r="C3" s="139"/>
      <c r="D3" s="139"/>
      <c r="E3" s="139"/>
      <c r="F3" s="139"/>
    </row>
    <row r="4" spans="1:6" s="17" customFormat="1" x14ac:dyDescent="0.25">
      <c r="A4" s="20"/>
      <c r="B4" s="21"/>
      <c r="C4" s="21"/>
      <c r="D4" s="21"/>
      <c r="E4" s="21"/>
      <c r="F4" s="21"/>
    </row>
    <row r="5" spans="1:6" ht="25.5" x14ac:dyDescent="0.25">
      <c r="A5" s="22" t="s">
        <v>141</v>
      </c>
      <c r="B5" s="22" t="s">
        <v>94</v>
      </c>
      <c r="C5" s="22" t="s">
        <v>95</v>
      </c>
      <c r="D5" s="22" t="s">
        <v>96</v>
      </c>
      <c r="E5" s="19"/>
      <c r="F5" s="19"/>
    </row>
    <row r="6" spans="1:6" x14ac:dyDescent="0.25">
      <c r="A6" s="24" t="s">
        <v>142</v>
      </c>
      <c r="B6" s="105">
        <f>B8</f>
        <v>1934145</v>
      </c>
      <c r="C6" s="105">
        <f>C8</f>
        <v>171228</v>
      </c>
      <c r="D6" s="105">
        <f>D8</f>
        <v>2105373</v>
      </c>
    </row>
    <row r="7" spans="1:6" x14ac:dyDescent="0.25">
      <c r="A7" s="24"/>
      <c r="B7" s="105"/>
      <c r="C7" s="105"/>
      <c r="D7" s="105"/>
    </row>
    <row r="8" spans="1:6" x14ac:dyDescent="0.25">
      <c r="A8" s="24" t="s">
        <v>143</v>
      </c>
      <c r="B8" s="105">
        <f>SUM(B9:B10)</f>
        <v>1934145</v>
      </c>
      <c r="C8" s="105">
        <f>SUM(C9:C10)</f>
        <v>171228</v>
      </c>
      <c r="D8" s="105">
        <f>SUM(D9:D10)</f>
        <v>2105373</v>
      </c>
    </row>
    <row r="9" spans="1:6" ht="25.5" x14ac:dyDescent="0.25">
      <c r="A9" s="104" t="s">
        <v>144</v>
      </c>
      <c r="B9" s="106">
        <v>1599183</v>
      </c>
      <c r="C9" s="106">
        <f>D9-B9</f>
        <v>169</v>
      </c>
      <c r="D9" s="106">
        <v>1599352</v>
      </c>
    </row>
    <row r="10" spans="1:6" ht="26.25" customHeight="1" x14ac:dyDescent="0.25">
      <c r="A10" s="107" t="s">
        <v>145</v>
      </c>
      <c r="B10" s="108">
        <v>334962</v>
      </c>
      <c r="C10" s="108">
        <f>D10-B10</f>
        <v>171059</v>
      </c>
      <c r="D10" s="108">
        <v>506021</v>
      </c>
    </row>
    <row r="11" spans="1:6" x14ac:dyDescent="0.25">
      <c r="A11" s="24"/>
      <c r="B11" s="106"/>
      <c r="C11" s="106"/>
      <c r="D11" s="106"/>
    </row>
    <row r="12" spans="1:6" x14ac:dyDescent="0.25">
      <c r="A12" s="26"/>
      <c r="B12" s="106"/>
      <c r="C12" s="109"/>
      <c r="D12" s="109"/>
    </row>
  </sheetData>
  <mergeCells count="1">
    <mergeCell ref="A3:F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POSEBNI DIO</vt:lpstr>
      <vt:lpstr>RAČUN PRIHODA I RASHODA</vt:lpstr>
      <vt:lpstr>SAŽETAK</vt:lpstr>
      <vt:lpstr>PRENESENI VIŠAK-MANJAK</vt:lpstr>
      <vt:lpstr>RASHODI - FUNKCIJSKA KLASIF.</vt:lpstr>
      <vt:lpstr>List4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cp:lastPrinted>2023-07-05T14:55:33Z</cp:lastPrinted>
  <dcterms:modified xsi:type="dcterms:W3CDTF">2023-07-06T12:07:01Z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